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81" activeTab="1"/>
  </bookViews>
  <sheets>
    <sheet name="Баланс" sheetId="1" r:id="rId1"/>
    <sheet name="Отчет о приросте" sheetId="2" r:id="rId2"/>
    <sheet name="Справка о стоимости активов" sheetId="3" r:id="rId3"/>
    <sheet name="НЕСОБЛЮДЕНИЕ" sheetId="4" r:id="rId4"/>
    <sheet name="О владельцах акций" sheetId="5" r:id="rId5"/>
    <sheet name="изменение стоимости чистых акт" sheetId="6" r:id="rId6"/>
    <sheet name="СЧА" sheetId="7" r:id="rId7"/>
  </sheets>
  <definedNames>
    <definedName name="OLE_LINK1" localSheetId="5">'изменение стоимости чистых акт'!#REF!</definedName>
    <definedName name="OLE_LINK2" localSheetId="2">'Справка о стоимости активов'!$H$11</definedName>
  </definedNames>
  <calcPr fullCalcOnLoad="1"/>
</workbook>
</file>

<file path=xl/sharedStrings.xml><?xml version="1.0" encoding="utf-8"?>
<sst xmlns="http://schemas.openxmlformats.org/spreadsheetml/2006/main" count="527" uniqueCount="360">
  <si>
    <t xml:space="preserve">                                                     (тыс. рублей)</t>
  </si>
  <si>
    <t xml:space="preserve">Имущество (обязательства)         </t>
  </si>
  <si>
    <t>Код</t>
  </si>
  <si>
    <t>стр.</t>
  </si>
  <si>
    <t>Денежные средства на банковских счетах, всего</t>
  </si>
  <si>
    <t xml:space="preserve">в том числе:                                </t>
  </si>
  <si>
    <t xml:space="preserve">- в рублях                                  </t>
  </si>
  <si>
    <t>011</t>
  </si>
  <si>
    <t xml:space="preserve">- в иностранной валюте                      </t>
  </si>
  <si>
    <t>012</t>
  </si>
  <si>
    <t>Денежные средства в банковских вкладах, всего</t>
  </si>
  <si>
    <t>020</t>
  </si>
  <si>
    <t>021</t>
  </si>
  <si>
    <t>022</t>
  </si>
  <si>
    <t xml:space="preserve">Ценные бумаги российских эмитентов, имеющие  </t>
  </si>
  <si>
    <t xml:space="preserve">признаваемую котировку, всего                </t>
  </si>
  <si>
    <t>030</t>
  </si>
  <si>
    <t xml:space="preserve">- акции                                     </t>
  </si>
  <si>
    <t>031</t>
  </si>
  <si>
    <t xml:space="preserve">- облигации                                 </t>
  </si>
  <si>
    <t>032</t>
  </si>
  <si>
    <t>040</t>
  </si>
  <si>
    <t>041</t>
  </si>
  <si>
    <t>042</t>
  </si>
  <si>
    <t xml:space="preserve">- векселя                                    </t>
  </si>
  <si>
    <t>043</t>
  </si>
  <si>
    <t xml:space="preserve">- иные ценные бумаги                        </t>
  </si>
  <si>
    <t>044</t>
  </si>
  <si>
    <t xml:space="preserve">Дебиторская задолженность                    </t>
  </si>
  <si>
    <t>050</t>
  </si>
  <si>
    <t xml:space="preserve">- средства, переданные профессиональным     </t>
  </si>
  <si>
    <t xml:space="preserve">участникам рынка ценных бумаг               </t>
  </si>
  <si>
    <t>051</t>
  </si>
  <si>
    <t xml:space="preserve">- дебиторская задолженность по процентному  </t>
  </si>
  <si>
    <t>053</t>
  </si>
  <si>
    <t xml:space="preserve">- прочая дебиторская задолженность          </t>
  </si>
  <si>
    <t>054</t>
  </si>
  <si>
    <t>060</t>
  </si>
  <si>
    <t xml:space="preserve">Ценные бумаги иностранных эмитентов, всего   </t>
  </si>
  <si>
    <t>070</t>
  </si>
  <si>
    <t xml:space="preserve">- ценные бумаги иностранных государств      </t>
  </si>
  <si>
    <t>071</t>
  </si>
  <si>
    <t xml:space="preserve">- ценные бумаги международных финансовых    </t>
  </si>
  <si>
    <t xml:space="preserve">организаций                                 </t>
  </si>
  <si>
    <t>072</t>
  </si>
  <si>
    <t xml:space="preserve">- акции иностранных акционерных обществ     </t>
  </si>
  <si>
    <t>073</t>
  </si>
  <si>
    <t>074</t>
  </si>
  <si>
    <t>080</t>
  </si>
  <si>
    <t>090</t>
  </si>
  <si>
    <t>091</t>
  </si>
  <si>
    <t>092</t>
  </si>
  <si>
    <t>- имущественные права на недвижимое имущество</t>
  </si>
  <si>
    <t>093</t>
  </si>
  <si>
    <t xml:space="preserve">- проектно-сметная документация             </t>
  </si>
  <si>
    <t>094</t>
  </si>
  <si>
    <t xml:space="preserve">Кредиторская задолженность                   </t>
  </si>
  <si>
    <t xml:space="preserve">Резервы на выплату вознаграждений            </t>
  </si>
  <si>
    <t xml:space="preserve">Инвестиционные паи                           </t>
  </si>
  <si>
    <t>ИТОГО ОБЯЗАТЕЛЬСТВА: (строки 110 + 120 + 130)</t>
  </si>
  <si>
    <t>Инвестиционные паи паевых инвестиционных фондов</t>
  </si>
  <si>
    <t>- облигации иностранных коммерческих организаций</t>
  </si>
  <si>
    <t>Доли в российских обществах с ограниченной ответственностью</t>
  </si>
  <si>
    <t>-объекты недвижимого имущества, кроме строящихся и реконструируемых объектов</t>
  </si>
  <si>
    <t>- строящиеся и реконструируемые объекты недвижимого имущества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</si>
  <si>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</si>
  <si>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</si>
  <si>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010</t>
  </si>
  <si>
    <t xml:space="preserve">                                            подпись</t>
  </si>
  <si>
    <t>Уполномоченное должностное лицо,</t>
  </si>
  <si>
    <t>ответственное за ведение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</si>
  <si>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</si>
  <si>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</si>
  <si>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</si>
  <si>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</si>
  <si>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</si>
  <si>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</si>
  <si>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Дивиденды по акциям                          </t>
  </si>
  <si>
    <t xml:space="preserve">в том числе                                 </t>
  </si>
  <si>
    <t>141</t>
  </si>
  <si>
    <t>142</t>
  </si>
  <si>
    <t xml:space="preserve">- инвестиционные паи                        </t>
  </si>
  <si>
    <t>143</t>
  </si>
  <si>
    <t>150</t>
  </si>
  <si>
    <t>151</t>
  </si>
  <si>
    <t>152</t>
  </si>
  <si>
    <t xml:space="preserve">- векселя                                   </t>
  </si>
  <si>
    <t>153</t>
  </si>
  <si>
    <t>154</t>
  </si>
  <si>
    <t>160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</si>
  <si>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</si>
  <si>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</si>
  <si>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</si>
  <si>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</si>
  <si>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</si>
  <si>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</si>
  <si>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</si>
  <si>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200</t>
  </si>
  <si>
    <t>строки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</si>
  <si>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</si>
  <si>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недвижимого имущества или передачи 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</si>
  <si>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</si>
  <si>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</si>
  <si>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</si>
  <si>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</si>
  <si>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</si>
  <si>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недвижимого имущества или имущественных прав на недвижимое имущущество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</si>
  <si>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</si>
  <si>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</si>
  <si>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</si>
  <si>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</si>
  <si>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Генеральный директор</t>
  </si>
  <si>
    <t>управляющей компании                     _____________ С.А.Лиходкина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</si>
  <si>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</si>
  <si>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</si>
  <si>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</si>
  <si>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</si>
  <si>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</si>
  <si>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</si>
  <si>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привилегированные акции открытых  акционерных обществ</t>
  </si>
  <si>
    <t>- инвестиционные паи паевых инвестиционных фондов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</si>
  <si>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</si>
  <si>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</si>
  <si>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обыкновенные акции закрытых акционерных обществ</t>
  </si>
  <si>
    <t>- ценные бумаги иностранных государств</t>
  </si>
  <si>
    <t>- ценные бумаги международных финансовых организаций</t>
  </si>
  <si>
    <t>- акции иностранных акционерных обществ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</si>
  <si>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</si>
  <si>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</si>
  <si>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</si>
  <si>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</si>
  <si>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 - продажи имущества</t>
  </si>
  <si>
    <t>- дебиторская задолженность по процентному (купонному) доходу по банковским вкладам и ценным бумагам</t>
  </si>
  <si>
    <t xml:space="preserve">Наименование показателя      </t>
  </si>
  <si>
    <t xml:space="preserve">Код </t>
  </si>
  <si>
    <t xml:space="preserve">из них:                             </t>
  </si>
  <si>
    <t>находящихся у номинальных держателей</t>
  </si>
  <si>
    <t>лицевых счетов номинальных держателей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</si>
  <si>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</si>
  <si>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</si>
  <si>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</si>
  <si>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</si>
  <si>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</si>
  <si>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</si>
  <si>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</si>
  <si>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</si>
  <si>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</si>
  <si>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</si>
  <si>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</si>
  <si>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</si>
  <si>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</si>
  <si>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</si>
  <si>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</si>
  <si>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</si>
  <si>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</si>
  <si>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</si>
  <si>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</si>
  <si>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</si>
  <si>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</si>
  <si>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</si>
  <si>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</si>
  <si>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</si>
  <si>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</si>
  <si>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</si>
  <si>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</si>
  <si>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</si>
  <si>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(купонному) доходу по банковским вкладам и  ценным бумагам</t>
  </si>
  <si>
    <t>x</t>
  </si>
  <si>
    <t>Прирост (+) или уменьшение (-) стоимости ценных бумаг, имеющих признаваемую котировку, всего</t>
  </si>
  <si>
    <t>- ценные бумаги российских эмитентов, не включенные в котировальные списки организаторов торговли на рынке ценных бумаг включая:</t>
  </si>
  <si>
    <t xml:space="preserve">Сумма 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</si>
  <si>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</si>
  <si>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</si>
  <si>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</si>
  <si>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Код    
строки</t>
  </si>
  <si>
    <t>X</t>
  </si>
  <si>
    <t>бухгалтерского учета фонда               _____________ Ю.В.Понамарева</t>
  </si>
  <si>
    <t xml:space="preserve">Оценка для целей расчета стоимости чистых активов </t>
  </si>
  <si>
    <t xml:space="preserve">Стоимость по данным бухгалтерского учета    </t>
  </si>
  <si>
    <t>На начало 2005 года</t>
  </si>
  <si>
    <t>На начало 2004 года</t>
  </si>
  <si>
    <t>На 31.12.04</t>
  </si>
  <si>
    <t>Имущество, составляющее паевой инвестиционный фонд</t>
  </si>
  <si>
    <t xml:space="preserve"> БАЛАНС ИМУЩЕСТВА,</t>
  </si>
  <si>
    <t xml:space="preserve"> СОСТАВЛЯЮЩЕГО ПАЕВОЙ ИНВЕСТИЦИОННЫЙ ФОНД</t>
  </si>
  <si>
    <t xml:space="preserve">Ценные бумаги российских эмитентов, не имеющие признаваемую котировку, всего  </t>
  </si>
  <si>
    <t>Доходные вложения в материальные ценности, всего</t>
  </si>
  <si>
    <t xml:space="preserve"> ОТЧЕТ</t>
  </si>
  <si>
    <t xml:space="preserve"> О ПРИРОСТЕ (ОБ УМЕНЬШЕНИИ) СТОИМОСТИ ИМУЩЕСТВА</t>
  </si>
  <si>
    <t xml:space="preserve">  (тыс. рублей)</t>
  </si>
  <si>
    <t xml:space="preserve">Прирост (+) или уменьшение (-) стоимости ценных бумаг, не имеющих признаваемой котировки, всего </t>
  </si>
  <si>
    <t>Код строки</t>
  </si>
  <si>
    <t>За соответствующий период прошлого года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</si>
  <si>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</si>
  <si>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</si>
  <si>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>в том числе:</t>
  </si>
  <si>
    <t>- в рублях</t>
  </si>
  <si>
    <t>- в иностранной валюте</t>
  </si>
  <si>
    <t>Ценные бумаги российских эмитентов, не имеющие признаваемую котировку, всего</t>
  </si>
  <si>
    <t>- векселя</t>
  </si>
  <si>
    <t>- прочая дебиторская задолженность</t>
  </si>
  <si>
    <t>Ценные бумаги иностранных эмитентов, всего</t>
  </si>
  <si>
    <t>Генеральный директор управляющей компании</t>
  </si>
  <si>
    <t>Лиходкина С.А.</t>
  </si>
  <si>
    <t>подпись</t>
  </si>
  <si>
    <t>Уполномоченное должностное лицо, ответственное за ведение бухгалтерского учета фонда</t>
  </si>
  <si>
    <t>Понамарева Ю.В.</t>
  </si>
  <si>
    <t>СПРАВКА О СТОИМОСТИ АКТИВОВ</t>
  </si>
  <si>
    <t>Вид активов</t>
  </si>
  <si>
    <t>Код
стр.</t>
  </si>
  <si>
    <t>Ценные бумаги, имеющие признаваемую котировку, всего</t>
  </si>
  <si>
    <t>- муниципальные ценные бумаги</t>
  </si>
  <si>
    <t>- привилегированные акции открытых акционерных обществ</t>
  </si>
  <si>
    <t>Недвижимое имущество</t>
  </si>
  <si>
    <t>Проектно-сметная документация</t>
  </si>
  <si>
    <t>Дебиторская задолженность</t>
  </si>
  <si>
    <t>ИТОГО АКТИВОВ (строки 100 + 200 + 300 + 400 + 500 + 600 + 700 + 800 + 900 +1000 + 1100 + 1200)</t>
  </si>
  <si>
    <t>Доли в уставных капиталах российских обществ с ограниченной ответственность</t>
  </si>
  <si>
    <t>ценные бумаги российских эмитентов, включенные в котировальные списки организаторов торговли на рынке ценных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</si>
  <si>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</si>
  <si>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</si>
  <si>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</si>
  <si>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 xml:space="preserve"> О НЕСОБЛЮДЕНИИ ТРЕБОВАНИЙ К СОСТАВУ И СТРУКТУРЕ АКТИВОВ</t>
  </si>
  <si>
    <t xml:space="preserve"> О ВЛАДЕЛЬЦАХ ИНВЕСТИЦИОННЫХ ПАЕВ ПАЕВОГО ИНВЕСТИЦИОННОГО ФОНДА</t>
  </si>
  <si>
    <t xml:space="preserve">управляющей компании                     </t>
  </si>
  <si>
    <t>_____________ С.А.Лиходкина</t>
  </si>
  <si>
    <t xml:space="preserve">бухгалтерского учета фонда               </t>
  </si>
  <si>
    <t>_____________ Ю.В. Понамарева</t>
  </si>
  <si>
    <t>__________</t>
  </si>
  <si>
    <t xml:space="preserve">  ОТЧЕТ</t>
  </si>
  <si>
    <t>РАО "ЕЭС России", Акции обыкновенные, 1-О выпуск, 1-01-00034-А</t>
  </si>
  <si>
    <t>"Нефтяная компания "ЛУКойл", Акции обыкновенные, 1-О выпуск, 1-01-00077-А</t>
  </si>
  <si>
    <t>ОАО "Мобильные ТелеСистемы", Акции обыкновенные, 1-О выпуск, 1-01-04715-А</t>
  </si>
  <si>
    <t>ОАО "Горно-металлургическая компания "Норильский никель", Акции обыкновенные, 5 выпуск, 1-05-40155-F</t>
  </si>
  <si>
    <t>ОАО "Ростелеком", Акции обыкновенные, 1-О выпуск, 1-01-00124-А</t>
  </si>
  <si>
    <t>ОАО Акционерный коммерческий Сберегательный банк России, Акции обыкновенные, 1 выпуск, 10101481В</t>
  </si>
  <si>
    <t>ОАО "Сибирьтелеком", Акции обыкновенные, 1-О выпуск, 1-04-00195-А</t>
  </si>
  <si>
    <t>ОАО ""Сибирская нефтяная компания"", Акции обыкновенные, 1-О выпуск, 1-01-00146-А</t>
  </si>
  <si>
    <t>ОАО ""Татнефть" имени В.Д. Шашина", Акции обыкновенные, 3 выпуск, 1-03-00161-А</t>
  </si>
  <si>
    <t>ОАО "Уралсвязьинформ", Акции обыкновенные, 1-О выпуск, 1-07-00175-А</t>
  </si>
  <si>
    <t>ОАО "Ростелеком", Акции привилегированные, 1-О выпуск, 2-01-00124-А</t>
  </si>
  <si>
    <t>ОАО "Транснефть", Акции привилегированные, 1 выпуск, МФ 73-1-01350</t>
  </si>
  <si>
    <t>ОАО "Сургутнефтегаз", Акции обыкновенные, 1-О выпуск</t>
  </si>
  <si>
    <t>Стоимость   чистых   активов  на   начало отчетного периода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</si>
  <si>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</si>
  <si>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</si>
  <si>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</si>
  <si>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</si>
  <si>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</si>
  <si>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 xml:space="preserve">управляющей компании  </t>
  </si>
  <si>
    <t xml:space="preserve">бухгалтерского учета фонда </t>
  </si>
  <si>
    <t>Представитель специализированного депозитария, ответственный за осуществление контроля за управлением имуществом фонда</t>
  </si>
  <si>
    <t>Томлянович С.А.</t>
  </si>
  <si>
    <t>ОАО "Газпром", Акции обыкновенные, 1-О выпуск, 1-02-00028-A</t>
  </si>
  <si>
    <r>
      <t xml:space="preserve">Справка 
</t>
    </r>
    <r>
      <rPr>
        <sz val="10"/>
        <color indexed="8"/>
        <rFont val="Arial"/>
        <family val="2"/>
      </rPr>
      <t>о стоимости чистых активов паевого инвестиционного фонда</t>
    </r>
  </si>
  <si>
    <t>№ 0097-59837006 от 27.01.2005</t>
  </si>
  <si>
    <t>Лицензия № 21-000-1-00095 от 20.12.2002г., выданная ФКЦБ России</t>
  </si>
  <si>
    <t>Россия, 101000, г. Москва, ул. Мясницкая, д.26 А, стр.1, комн. 33</t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</si>
  <si>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</si>
  <si>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</si>
  <si>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</si>
  <si>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</si>
  <si>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</si>
  <si>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</si>
  <si>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</si>
  <si>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</si>
  <si>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</si>
  <si>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</si>
  <si>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</si>
  <si>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</si>
  <si>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</si>
  <si>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</si>
  <si>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</si>
  <si>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</si>
  <si>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</si>
  <si>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</si>
  <si>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</si>
  <si>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</si>
  <si>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</si>
  <si>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>Денежные требования по обеспеченным ипотекой обязательствам из кредитных договоров и прав залогодержателя по договорам об ипотеке - всего, в том числе:</t>
  </si>
  <si>
    <t>- удостоверенные закладными</t>
  </si>
  <si>
    <t>Денежные требования по обязательствам из кредитных договоров, по которым кредиты предоставлены для уплаты цены по договорам участия в долевом строительстве объектов недвижимого имущества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</si>
  <si>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</si>
  <si>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</si>
  <si>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</si>
  <si>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</si>
  <si>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</si>
  <si>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</si>
  <si>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</si>
  <si>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</si>
  <si>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</si>
  <si>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</si>
  <si>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</si>
  <si>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</si>
  <si>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</si>
  <si>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</si>
  <si>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</si>
  <si>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</si>
  <si>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</si>
  <si>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</si>
  <si>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</si>
  <si>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</si>
  <si>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</si>
  <si>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Стоимость чистых активов: (строка 240 – строка 330)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</si>
  <si>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</si>
  <si>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</si>
  <si>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 xml:space="preserve">             ОТЧЕТ ОБ ИЗМЕНЕНИИ СТОИМОСТИ ЧИСТЫХ АКТИВОВ</t>
  </si>
  <si>
    <t>на 31 декабря 2005 г.</t>
  </si>
  <si>
    <t>84,35</t>
  </si>
  <si>
    <t>ГАЗПРОМ, Акции обыкновенные, 1-О выпуск</t>
  </si>
  <si>
    <t>7 616.56000</t>
  </si>
  <si>
    <t>9,81</t>
  </si>
  <si>
    <t>ЕЭС России, Акции обыкновенные, 1-О выпуск</t>
  </si>
  <si>
    <t>0,05</t>
  </si>
  <si>
    <t>ЛУКойл НК, Акции обыкновенные, 1-О выпуск</t>
  </si>
  <si>
    <t>6 095.94700</t>
  </si>
  <si>
    <t>7,85</t>
  </si>
  <si>
    <t>МТС, Акции обыкновенные, 1-О выпуск</t>
  </si>
  <si>
    <t>1 528.70416</t>
  </si>
  <si>
    <t>1,97</t>
  </si>
  <si>
    <t>Норильский никель ГМК, Акции обыкновенные, 5 выпуск</t>
  </si>
  <si>
    <t>11 018.69664</t>
  </si>
  <si>
    <t>14,19</t>
  </si>
  <si>
    <t>Ростелеком, Акции обыкновенные, 1-О выпуск</t>
  </si>
  <si>
    <t>6 547.98520</t>
  </si>
  <si>
    <t>8,43</t>
  </si>
  <si>
    <t>Сбербанк России, Акции обыкновенные, 1 выпуск</t>
  </si>
  <si>
    <t>6 186.42768</t>
  </si>
  <si>
    <t>7,97</t>
  </si>
  <si>
    <t>Сибирьтелеком, Акции обыкновенные, 1-О выпуск</t>
  </si>
  <si>
    <t>6 344.82240</t>
  </si>
  <si>
    <t>8,17</t>
  </si>
  <si>
    <t>Сибнефть, Акции обыкновенные, 1-О выпуск</t>
  </si>
  <si>
    <t>3 393.20800</t>
  </si>
  <si>
    <t>4,37</t>
  </si>
  <si>
    <t>Сургутнефтегаз, Акции обыкновенные, 1-О выпуск</t>
  </si>
  <si>
    <t>4 056.41500</t>
  </si>
  <si>
    <t>5,22</t>
  </si>
  <si>
    <t>Татнефть, Акции обыкновенные, 3 выпуск</t>
  </si>
  <si>
    <t>7,90</t>
  </si>
  <si>
    <t>Уралсвязьинформ, Акции обыкновенные, 1-О выпуск</t>
  </si>
  <si>
    <t>8,42</t>
  </si>
  <si>
    <t>9,63</t>
  </si>
  <si>
    <t>Ростелеком, Акции привилегированные, 1-О выпуск</t>
  </si>
  <si>
    <t>1,55</t>
  </si>
  <si>
    <t>Транснефть, Акции привилегированные, 1 выпуск</t>
  </si>
  <si>
    <t>6 277.05533</t>
  </si>
  <si>
    <t>8,08</t>
  </si>
  <si>
    <t>На 31.12.2005 г</t>
  </si>
  <si>
    <t>ДЕКАБРЬ 2005</t>
  </si>
  <si>
    <t>На 31.12.05</t>
  </si>
  <si>
    <t xml:space="preserve">                                            </t>
  </si>
  <si>
    <t xml:space="preserve">                                           </t>
  </si>
  <si>
    <t xml:space="preserve"> подпись</t>
  </si>
  <si>
    <t>ответственное за ведение бухгалтерского учета фонда                                              _____________ Ю.В.Понамарева</t>
  </si>
  <si>
    <t>Генеральный директор управляющей компании                                                      _____________ С.А.Лиходкина</t>
  </si>
  <si>
    <t xml:space="preserve">                             на 31.12.05</t>
  </si>
  <si>
    <t>За декабрь
2005 г.</t>
  </si>
  <si>
    <t>Генеральный директор управляющей компании                                         _____________ С.А.Лиходкина</t>
  </si>
  <si>
    <t>ответственное за ведение бухгалтерского учета фонда                                _____________ Ю.В. Понамарева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</si>
</sst>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#,##0.00_р_."/>
    <numFmt numFmtId="176" formatCode="[$-FC19]d\ mmmm\ yyyy\ &quot;г.&quot;"/>
    <numFmt numFmtId="177" formatCode="#,##0.00000_р_."/>
    <numFmt numFmtId="178" formatCode="#,##0.00000_ ;\-#,##0.00000\ "/>
    <numFmt numFmtId="179" formatCode="0.00;[Red]0.00"/>
    <numFmt numFmtId="180" formatCode="[$-FC19]d\ mmmm\ yyyy\ &quot;г.&quot;\ h:mm"/>
    <numFmt numFmtId="181" formatCode="hh:mm\ dd/mm/yyyy"/>
  </numFmts>
  <fonts count="23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62"/>
      <name val="Arial"/>
      <family val="0"/>
    </font>
    <font>
      <sz val="10"/>
      <color indexed="21"/>
      <name val="Arial"/>
      <family val="0"/>
    </font>
    <font>
      <sz val="10"/>
      <name val="Times New Roman"/>
      <family val="1"/>
    </font>
    <font>
      <i/>
      <sz val="9"/>
      <name val="Times New Roman"/>
      <family val="1"/>
    </font>
    <font>
      <sz val="9"/>
      <color indexed="8"/>
      <name val="Arial"/>
      <family val="0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" borderId="0">
      <alignment horizontal="center" vertical="top"/>
      <protection/>
    </xf>
    <xf numFmtId="0" fontId="8" fillId="2" borderId="0">
      <alignment horizontal="left" vertical="top"/>
      <protection/>
    </xf>
    <xf numFmtId="0" fontId="8" fillId="2" borderId="0">
      <alignment horizontal="center" vertical="top"/>
      <protection/>
    </xf>
    <xf numFmtId="0" fontId="8" fillId="2" borderId="0">
      <alignment horizontal="left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right" vertical="center"/>
      <protection/>
    </xf>
    <xf numFmtId="0" fontId="8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6" fillId="2" borderId="0">
      <alignment horizontal="right" vertical="center"/>
      <protection/>
    </xf>
    <xf numFmtId="0" fontId="9" fillId="2" borderId="0">
      <alignment horizontal="right" vertical="center"/>
      <protection/>
    </xf>
    <xf numFmtId="0" fontId="8" fillId="2" borderId="0">
      <alignment horizontal="center" vertical="center"/>
      <protection/>
    </xf>
    <xf numFmtId="0" fontId="8" fillId="2" borderId="0">
      <alignment horizontal="left" vertical="center"/>
      <protection/>
    </xf>
    <xf numFmtId="0" fontId="8" fillId="2" borderId="0">
      <alignment horizontal="left"/>
      <protection/>
    </xf>
    <xf numFmtId="0" fontId="8" fillId="2" borderId="0">
      <alignment horizontal="center" vertical="center"/>
      <protection/>
    </xf>
    <xf numFmtId="0" fontId="8" fillId="2" borderId="0">
      <alignment horizontal="left"/>
      <protection/>
    </xf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43" fontId="7" fillId="0" borderId="2" xfId="15" applyFont="1" applyFill="1" applyBorder="1" applyAlignment="1">
      <alignment vertical="top" wrapText="1"/>
    </xf>
    <xf numFmtId="43" fontId="7" fillId="0" borderId="4" xfId="15" applyFont="1" applyFill="1" applyBorder="1" applyAlignment="1">
      <alignment horizontal="right" vertical="top" wrapText="1"/>
    </xf>
    <xf numFmtId="43" fontId="7" fillId="0" borderId="2" xfId="15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3" fontId="7" fillId="0" borderId="4" xfId="15" applyFont="1" applyFill="1" applyBorder="1" applyAlignment="1">
      <alignment vertical="top" wrapText="1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3" fontId="7" fillId="0" borderId="5" xfId="15" applyFont="1" applyFill="1" applyBorder="1" applyAlignment="1">
      <alignment horizontal="right" vertical="top" wrapText="1"/>
    </xf>
    <xf numFmtId="43" fontId="7" fillId="0" borderId="0" xfId="15" applyFont="1" applyFill="1" applyAlignment="1">
      <alignment/>
    </xf>
    <xf numFmtId="43" fontId="7" fillId="0" borderId="2" xfId="15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14" fontId="7" fillId="0" borderId="7" xfId="0" applyNumberFormat="1" applyFont="1" applyBorder="1" applyAlignment="1">
      <alignment horizontal="left" vertical="top" wrapText="1"/>
    </xf>
    <xf numFmtId="14" fontId="7" fillId="0" borderId="7" xfId="0" applyNumberFormat="1" applyFont="1" applyFill="1" applyBorder="1" applyAlignment="1">
      <alignment horizontal="left" vertical="top" wrapText="1"/>
    </xf>
    <xf numFmtId="174" fontId="7" fillId="0" borderId="12" xfId="0" applyNumberFormat="1" applyFont="1" applyBorder="1" applyAlignment="1">
      <alignment horizontal="right" vertical="top" wrapText="1"/>
    </xf>
    <xf numFmtId="174" fontId="7" fillId="0" borderId="1" xfId="0" applyNumberFormat="1" applyFont="1" applyBorder="1" applyAlignment="1">
      <alignment horizontal="right" vertical="top" wrapText="1"/>
    </xf>
    <xf numFmtId="174" fontId="7" fillId="0" borderId="13" xfId="0" applyNumberFormat="1" applyFont="1" applyFill="1" applyBorder="1" applyAlignment="1">
      <alignment horizontal="right" vertical="top" wrapText="1"/>
    </xf>
    <xf numFmtId="174" fontId="7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169" fontId="7" fillId="0" borderId="14" xfId="0" applyNumberFormat="1" applyFont="1" applyBorder="1" applyAlignment="1">
      <alignment horizontal="right" vertical="top" wrapText="1"/>
    </xf>
    <xf numFmtId="169" fontId="7" fillId="0" borderId="3" xfId="0" applyNumberFormat="1" applyFont="1" applyBorder="1" applyAlignment="1">
      <alignment horizontal="right" vertical="top" wrapText="1"/>
    </xf>
    <xf numFmtId="169" fontId="7" fillId="0" borderId="14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Border="1" applyAlignment="1">
      <alignment horizontal="right" vertical="top" wrapText="1"/>
    </xf>
    <xf numFmtId="169" fontId="7" fillId="0" borderId="5" xfId="0" applyNumberFormat="1" applyFont="1" applyFill="1" applyBorder="1" applyAlignment="1">
      <alignment horizontal="right" vertical="top" wrapText="1"/>
    </xf>
    <xf numFmtId="169" fontId="7" fillId="0" borderId="4" xfId="0" applyNumberFormat="1" applyFont="1" applyFill="1" applyBorder="1" applyAlignment="1">
      <alignment horizontal="right" vertical="top" wrapText="1"/>
    </xf>
    <xf numFmtId="4" fontId="7" fillId="0" borderId="0" xfId="0" applyNumberFormat="1" applyFont="1" applyAlignment="1">
      <alignment horizontal="right"/>
    </xf>
    <xf numFmtId="169" fontId="7" fillId="0" borderId="1" xfId="0" applyNumberFormat="1" applyFont="1" applyBorder="1" applyAlignment="1">
      <alignment horizontal="right" vertical="top" wrapText="1"/>
    </xf>
    <xf numFmtId="169" fontId="7" fillId="0" borderId="5" xfId="30" applyNumberFormat="1" applyFont="1" applyFill="1" applyBorder="1" applyAlignment="1">
      <alignment horizontal="right" vertical="center" wrapText="1"/>
      <protection/>
    </xf>
    <xf numFmtId="169" fontId="7" fillId="0" borderId="15" xfId="30" applyNumberFormat="1" applyFont="1" applyFill="1" applyBorder="1" applyAlignment="1">
      <alignment horizontal="right" vertical="center" wrapText="1"/>
      <protection/>
    </xf>
    <xf numFmtId="1" fontId="7" fillId="0" borderId="16" xfId="25" applyNumberFormat="1" applyFont="1" applyFill="1" applyBorder="1" applyAlignment="1">
      <alignment horizontal="center" vertical="center" wrapText="1"/>
      <protection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11" xfId="0" applyNumberFormat="1" applyFont="1" applyBorder="1" applyAlignment="1">
      <alignment horizontal="right" vertical="top" wrapText="1"/>
    </xf>
    <xf numFmtId="169" fontId="7" fillId="0" borderId="5" xfId="0" applyNumberFormat="1" applyFont="1" applyBorder="1" applyAlignment="1">
      <alignment horizontal="right" vertical="top" wrapText="1"/>
    </xf>
    <xf numFmtId="169" fontId="7" fillId="0" borderId="17" xfId="30" applyNumberFormat="1" applyFont="1" applyFill="1" applyBorder="1" applyAlignment="1">
      <alignment horizontal="right" vertical="justify" wrapText="1"/>
      <protection/>
    </xf>
    <xf numFmtId="49" fontId="7" fillId="0" borderId="11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13" fillId="0" borderId="17" xfId="31" applyFont="1" applyFill="1" applyBorder="1" applyAlignment="1">
      <alignment horizontal="center" vertical="center" wrapText="1"/>
      <protection/>
    </xf>
    <xf numFmtId="0" fontId="13" fillId="0" borderId="18" xfId="31" applyFont="1" applyFill="1" applyBorder="1" applyAlignment="1">
      <alignment horizontal="center" vertical="center" wrapText="1"/>
      <protection/>
    </xf>
    <xf numFmtId="177" fontId="12" fillId="0" borderId="0" xfId="0" applyNumberFormat="1" applyFont="1" applyFill="1" applyAlignment="1">
      <alignment wrapText="1"/>
    </xf>
    <xf numFmtId="0" fontId="7" fillId="0" borderId="16" xfId="23" applyFont="1" applyFill="1" applyBorder="1" applyAlignment="1">
      <alignment horizontal="left" vertical="top" wrapText="1"/>
      <protection/>
    </xf>
    <xf numFmtId="2" fontId="7" fillId="0" borderId="16" xfId="23" applyNumberFormat="1" applyFont="1" applyFill="1" applyBorder="1" applyAlignment="1">
      <alignment horizontal="left" vertical="top" wrapText="1"/>
      <protection/>
    </xf>
    <xf numFmtId="0" fontId="7" fillId="0" borderId="16" xfId="25" applyFont="1" applyFill="1" applyBorder="1" applyAlignment="1">
      <alignment horizontal="center" vertical="center" wrapText="1"/>
      <protection/>
    </xf>
    <xf numFmtId="2" fontId="7" fillId="0" borderId="16" xfId="27" applyNumberFormat="1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 horizontal="left" vertical="top" wrapText="1"/>
    </xf>
    <xf numFmtId="2" fontId="13" fillId="0" borderId="16" xfId="31" applyNumberFormat="1" applyFont="1" applyFill="1" applyBorder="1" applyAlignment="1">
      <alignment horizontal="right" vertical="center" wrapText="1"/>
      <protection/>
    </xf>
    <xf numFmtId="49" fontId="7" fillId="0" borderId="0" xfId="25" applyNumberFormat="1" applyFont="1" applyFill="1" applyBorder="1" applyAlignment="1">
      <alignment horizontal="left" vertical="center" wrapText="1"/>
      <protection/>
    </xf>
    <xf numFmtId="0" fontId="7" fillId="0" borderId="0" xfId="25" applyFont="1" applyFill="1" applyBorder="1" applyAlignment="1">
      <alignment horizontal="left" vertical="center" wrapText="1"/>
      <protection/>
    </xf>
    <xf numFmtId="177" fontId="7" fillId="0" borderId="0" xfId="27" applyNumberFormat="1" applyFont="1" applyFill="1" applyBorder="1" applyAlignment="1">
      <alignment horizontal="right" vertical="center" wrapText="1"/>
      <protection/>
    </xf>
    <xf numFmtId="2" fontId="7" fillId="0" borderId="0" xfId="27" applyNumberFormat="1" applyFont="1" applyFill="1" applyBorder="1" applyAlignment="1">
      <alignment horizontal="right" vertical="center" wrapText="1"/>
      <protection/>
    </xf>
    <xf numFmtId="0" fontId="7" fillId="0" borderId="0" xfId="27" applyFont="1" applyFill="1" applyBorder="1" applyAlignment="1">
      <alignment horizontal="right" vertical="center" wrapText="1"/>
      <protection/>
    </xf>
    <xf numFmtId="0" fontId="7" fillId="0" borderId="0" xfId="33" applyNumberFormat="1" applyFont="1" applyFill="1" applyAlignment="1">
      <alignment horizontal="left" vertical="center" wrapText="1"/>
      <protection/>
    </xf>
    <xf numFmtId="0" fontId="7" fillId="0" borderId="19" xfId="35" applyFont="1" applyFill="1" applyBorder="1" applyAlignment="1">
      <alignment horizontal="right" vertical="center" wrapText="1"/>
      <protection/>
    </xf>
    <xf numFmtId="177" fontId="7" fillId="0" borderId="19" xfId="35" applyNumberFormat="1" applyFont="1" applyFill="1" applyBorder="1" applyAlignment="1">
      <alignment vertical="center" wrapText="1"/>
      <protection/>
    </xf>
    <xf numFmtId="169" fontId="7" fillId="0" borderId="11" xfId="0" applyNumberFormat="1" applyFont="1" applyBorder="1" applyAlignment="1">
      <alignment vertical="top" wrapText="1"/>
    </xf>
    <xf numFmtId="169" fontId="7" fillId="0" borderId="11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9" fontId="7" fillId="0" borderId="4" xfId="0" applyNumberFormat="1" applyFont="1" applyBorder="1" applyAlignment="1">
      <alignment vertical="top" wrapText="1"/>
    </xf>
    <xf numFmtId="169" fontId="7" fillId="0" borderId="4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69" fontId="7" fillId="0" borderId="1" xfId="0" applyNumberFormat="1" applyFont="1" applyFill="1" applyBorder="1" applyAlignment="1">
      <alignment vertical="top" wrapText="1"/>
    </xf>
    <xf numFmtId="169" fontId="7" fillId="0" borderId="5" xfId="0" applyNumberFormat="1" applyFont="1" applyBorder="1" applyAlignment="1">
      <alignment vertical="top" wrapText="1"/>
    </xf>
    <xf numFmtId="169" fontId="7" fillId="0" borderId="5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20" xfId="0" applyFont="1" applyBorder="1" applyAlignment="1">
      <alignment/>
    </xf>
    <xf numFmtId="0" fontId="15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4" fontId="12" fillId="0" borderId="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3" fontId="12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21" xfId="0" applyFont="1" applyFill="1" applyBorder="1" applyAlignment="1">
      <alignment wrapText="1"/>
    </xf>
    <xf numFmtId="0" fontId="16" fillId="0" borderId="0" xfId="34" applyFont="1" applyFill="1" applyBorder="1" applyAlignment="1">
      <alignment horizontal="center" vertical="center"/>
      <protection/>
    </xf>
    <xf numFmtId="0" fontId="16" fillId="0" borderId="0" xfId="32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4" fillId="0" borderId="0" xfId="30" applyNumberFormat="1" applyFont="1" applyFill="1" applyBorder="1" applyAlignment="1">
      <alignment horizontal="right" vertical="center" wrapText="1"/>
      <protection/>
    </xf>
    <xf numFmtId="49" fontId="7" fillId="0" borderId="0" xfId="0" applyNumberFormat="1" applyFont="1" applyFill="1" applyAlignment="1">
      <alignment horizontal="center"/>
    </xf>
    <xf numFmtId="178" fontId="7" fillId="0" borderId="5" xfId="0" applyNumberFormat="1" applyFont="1" applyFill="1" applyBorder="1" applyAlignment="1">
      <alignment horizontal="right" vertical="top" wrapText="1"/>
    </xf>
    <xf numFmtId="169" fontId="7" fillId="0" borderId="0" xfId="0" applyNumberFormat="1" applyFont="1" applyAlignment="1">
      <alignment/>
    </xf>
    <xf numFmtId="0" fontId="10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22" applyFont="1" applyFill="1" applyBorder="1" applyAlignment="1">
      <alignment vertical="top" wrapText="1"/>
      <protection/>
    </xf>
    <xf numFmtId="0" fontId="14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8" fillId="0" borderId="0" xfId="22" applyFont="1" applyFill="1" applyBorder="1" applyAlignment="1">
      <alignment horizontal="center" vertical="top" wrapText="1"/>
      <protection/>
    </xf>
    <xf numFmtId="0" fontId="8" fillId="0" borderId="0" xfId="22" applyFont="1" applyFill="1" applyBorder="1" applyAlignment="1">
      <alignment horizontal="center" vertical="top" wrapText="1"/>
      <protection/>
    </xf>
    <xf numFmtId="0" fontId="14" fillId="0" borderId="0" xfId="23" applyFont="1" applyFill="1" applyBorder="1" applyAlignment="1">
      <alignment vertical="top" wrapText="1"/>
      <protection/>
    </xf>
    <xf numFmtId="0" fontId="16" fillId="0" borderId="0" xfId="23" applyFont="1" applyFill="1" applyBorder="1" applyAlignment="1">
      <alignment vertical="top" wrapText="1"/>
      <protection/>
    </xf>
    <xf numFmtId="0" fontId="18" fillId="0" borderId="0" xfId="23" applyFont="1" applyFill="1" applyBorder="1" applyAlignment="1">
      <alignment vertical="top" wrapText="1"/>
      <protection/>
    </xf>
    <xf numFmtId="0" fontId="8" fillId="0" borderId="0" xfId="23" applyFont="1" applyFill="1" applyBorder="1" applyAlignment="1">
      <alignment vertical="top" wrapText="1"/>
      <protection/>
    </xf>
    <xf numFmtId="0" fontId="16" fillId="0" borderId="0" xfId="24" applyFont="1" applyFill="1" applyBorder="1" applyAlignment="1">
      <alignment horizontal="left" vertical="top" wrapText="1"/>
      <protection/>
    </xf>
    <xf numFmtId="181" fontId="18" fillId="0" borderId="0" xfId="24" applyNumberFormat="1" applyFont="1" applyFill="1" applyBorder="1" applyAlignment="1">
      <alignment wrapText="1"/>
      <protection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14" fontId="21" fillId="0" borderId="2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/>
    </xf>
    <xf numFmtId="4" fontId="16" fillId="2" borderId="16" xfId="30" applyNumberFormat="1" applyFont="1" applyBorder="1" applyAlignment="1">
      <alignment horizontal="right" vertical="center" wrapText="1"/>
      <protection/>
    </xf>
    <xf numFmtId="169" fontId="16" fillId="2" borderId="16" xfId="30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32" applyFont="1" applyFill="1" applyAlignment="1">
      <alignment vertical="center" wrapText="1"/>
      <protection/>
    </xf>
    <xf numFmtId="0" fontId="16" fillId="0" borderId="0" xfId="36" applyFont="1" applyFill="1" applyAlignment="1">
      <alignment wrapText="1"/>
      <protection/>
    </xf>
    <xf numFmtId="0" fontId="8" fillId="0" borderId="0" xfId="36" applyFont="1" applyFill="1" applyAlignment="1">
      <alignment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6" fillId="0" borderId="0" xfId="36" applyFont="1" applyFill="1" applyAlignment="1">
      <alignment horizontal="left" wrapText="1"/>
      <protection/>
    </xf>
    <xf numFmtId="0" fontId="8" fillId="0" borderId="0" xfId="36" applyFont="1" applyFill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9" fillId="0" borderId="0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Alignment="1">
      <alignment vertical="top" wrapText="1"/>
      <protection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16" fillId="0" borderId="16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6" fillId="0" borderId="16" xfId="0" applyFont="1" applyBorder="1" applyAlignment="1">
      <alignment horizontal="right" vertical="top" wrapText="1"/>
    </xf>
    <xf numFmtId="177" fontId="7" fillId="0" borderId="16" xfId="27" applyNumberFormat="1" applyFont="1" applyFill="1" applyBorder="1" applyAlignment="1">
      <alignment horizontal="right" vertical="center" wrapText="1"/>
      <protection/>
    </xf>
    <xf numFmtId="177" fontId="7" fillId="0" borderId="17" xfId="27" applyNumberFormat="1" applyFont="1" applyFill="1" applyBorder="1" applyAlignment="1">
      <alignment vertical="center" wrapText="1"/>
      <protection/>
    </xf>
    <xf numFmtId="177" fontId="7" fillId="0" borderId="18" xfId="27" applyNumberFormat="1" applyFont="1" applyFill="1" applyBorder="1" applyAlignment="1">
      <alignment vertical="center" wrapText="1"/>
      <protection/>
    </xf>
    <xf numFmtId="0" fontId="7" fillId="0" borderId="0" xfId="22" applyFont="1" applyFill="1" applyAlignment="1">
      <alignment horizontal="center" vertical="top" wrapText="1"/>
      <protection/>
    </xf>
    <xf numFmtId="49" fontId="7" fillId="0" borderId="16" xfId="23" applyNumberFormat="1" applyFont="1" applyFill="1" applyBorder="1" applyAlignment="1">
      <alignment horizontal="left" vertical="top" wrapText="1"/>
      <protection/>
    </xf>
    <xf numFmtId="177" fontId="7" fillId="0" borderId="16" xfId="23" applyNumberFormat="1" applyFont="1" applyFill="1" applyBorder="1" applyAlignment="1">
      <alignment horizontal="left" vertical="top" wrapText="1"/>
      <protection/>
    </xf>
    <xf numFmtId="0" fontId="7" fillId="0" borderId="16" xfId="23" applyFont="1" applyFill="1" applyBorder="1" applyAlignment="1">
      <alignment horizontal="left" vertical="top" wrapText="1"/>
      <protection/>
    </xf>
    <xf numFmtId="177" fontId="7" fillId="0" borderId="16" xfId="27" applyNumberFormat="1" applyFont="1" applyFill="1" applyBorder="1" applyAlignment="1">
      <alignment vertical="center" wrapText="1"/>
      <protection/>
    </xf>
    <xf numFmtId="0" fontId="7" fillId="0" borderId="16" xfId="27" applyFont="1" applyFill="1" applyBorder="1" applyAlignment="1">
      <alignment horizontal="right" vertical="center" wrapText="1"/>
      <protection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169" fontId="7" fillId="0" borderId="6" xfId="30" applyNumberFormat="1" applyFont="1" applyFill="1" applyBorder="1" applyAlignment="1">
      <alignment horizontal="right" vertical="justify" wrapText="1"/>
      <protection/>
    </xf>
    <xf numFmtId="49" fontId="7" fillId="0" borderId="16" xfId="25" applyNumberFormat="1" applyFont="1" applyFill="1" applyBorder="1" applyAlignment="1">
      <alignment horizontal="center" vertical="center" wrapText="1"/>
      <protection/>
    </xf>
    <xf numFmtId="1" fontId="7" fillId="0" borderId="16" xfId="25" applyNumberFormat="1" applyFont="1" applyFill="1" applyBorder="1" applyAlignment="1">
      <alignment horizontal="center" vertical="center" wrapText="1"/>
      <protection/>
    </xf>
    <xf numFmtId="49" fontId="7" fillId="0" borderId="16" xfId="25" applyNumberFormat="1" applyFont="1" applyFill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vertical="top" wrapText="1"/>
    </xf>
    <xf numFmtId="169" fontId="7" fillId="0" borderId="5" xfId="30" applyNumberFormat="1" applyFont="1" applyFill="1" applyBorder="1" applyAlignment="1">
      <alignment horizontal="right" vertical="justify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43" fontId="1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16" fillId="0" borderId="0" xfId="30" applyNumberFormat="1" applyFont="1" applyFill="1" applyBorder="1" applyAlignment="1">
      <alignment horizontal="right" vertical="center" wrapText="1"/>
      <protection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4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9" fontId="7" fillId="0" borderId="1" xfId="0" applyNumberFormat="1" applyFont="1" applyBorder="1" applyAlignment="1">
      <alignment horizontal="right" vertical="top" wrapText="1"/>
    </xf>
    <xf numFmtId="169" fontId="7" fillId="0" borderId="3" xfId="0" applyNumberFormat="1" applyFont="1" applyBorder="1" applyAlignment="1">
      <alignment horizontal="right" vertical="top" wrapText="1"/>
    </xf>
    <xf numFmtId="169" fontId="7" fillId="0" borderId="1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9" fontId="7" fillId="0" borderId="1" xfId="30" applyNumberFormat="1" applyFont="1" applyFill="1" applyBorder="1" applyAlignment="1">
      <alignment horizontal="right" vertical="justify" wrapText="1"/>
      <protection/>
    </xf>
    <xf numFmtId="169" fontId="7" fillId="0" borderId="3" xfId="30" applyNumberFormat="1" applyFont="1" applyFill="1" applyBorder="1" applyAlignment="1">
      <alignment horizontal="right" vertical="justify" wrapText="1"/>
      <protection/>
    </xf>
    <xf numFmtId="0" fontId="7" fillId="0" borderId="11" xfId="0" applyFont="1" applyBorder="1" applyAlignment="1">
      <alignment horizontal="center" vertical="top" wrapText="1"/>
    </xf>
    <xf numFmtId="169" fontId="7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169" fontId="7" fillId="0" borderId="12" xfId="30" applyNumberFormat="1" applyFont="1" applyFill="1" applyBorder="1" applyAlignment="1">
      <alignment horizontal="right" vertical="justify" wrapText="1"/>
      <protection/>
    </xf>
    <xf numFmtId="177" fontId="7" fillId="0" borderId="17" xfId="0" applyNumberFormat="1" applyFont="1" applyFill="1" applyBorder="1" applyAlignment="1">
      <alignment vertical="top" wrapText="1"/>
    </xf>
    <xf numFmtId="177" fontId="7" fillId="0" borderId="18" xfId="0" applyNumberFormat="1" applyFont="1" applyFill="1" applyBorder="1" applyAlignment="1">
      <alignment vertical="top" wrapText="1"/>
    </xf>
    <xf numFmtId="0" fontId="13" fillId="0" borderId="17" xfId="31" applyFont="1" applyFill="1" applyBorder="1" applyAlignment="1">
      <alignment horizontal="right" vertical="center" wrapText="1"/>
      <protection/>
    </xf>
    <xf numFmtId="0" fontId="13" fillId="0" borderId="18" xfId="31" applyFont="1" applyFill="1" applyBorder="1" applyAlignment="1">
      <alignment horizontal="right" vertical="center" wrapText="1"/>
      <protection/>
    </xf>
    <xf numFmtId="0" fontId="13" fillId="0" borderId="16" xfId="31" applyFont="1" applyFill="1" applyBorder="1" applyAlignment="1">
      <alignment horizontal="right" vertical="center" wrapText="1"/>
      <protection/>
    </xf>
    <xf numFmtId="0" fontId="13" fillId="0" borderId="17" xfId="31" applyFont="1" applyFill="1" applyBorder="1" applyAlignment="1">
      <alignment horizontal="center" vertical="center" wrapText="1"/>
      <protection/>
    </xf>
    <xf numFmtId="0" fontId="13" fillId="0" borderId="18" xfId="31" applyFont="1" applyFill="1" applyBorder="1" applyAlignment="1">
      <alignment horizontal="center" vertical="center" wrapText="1"/>
      <protection/>
    </xf>
    <xf numFmtId="49" fontId="13" fillId="0" borderId="17" xfId="25" applyNumberFormat="1" applyFont="1" applyFill="1" applyBorder="1" applyAlignment="1">
      <alignment horizontal="left" vertical="center" wrapText="1"/>
      <protection/>
    </xf>
    <xf numFmtId="49" fontId="13" fillId="0" borderId="18" xfId="25" applyNumberFormat="1" applyFont="1" applyFill="1" applyBorder="1" applyAlignment="1">
      <alignment horizontal="left" vertical="center" wrapText="1"/>
      <protection/>
    </xf>
    <xf numFmtId="49" fontId="13" fillId="0" borderId="16" xfId="29" applyNumberFormat="1" applyFont="1" applyFill="1" applyBorder="1" applyAlignment="1">
      <alignment horizontal="left" vertical="center" wrapText="1"/>
      <protection/>
    </xf>
    <xf numFmtId="0" fontId="7" fillId="0" borderId="0" xfId="36" applyFont="1" applyFill="1" applyAlignment="1">
      <alignment horizontal="left" wrapText="1"/>
      <protection/>
    </xf>
    <xf numFmtId="0" fontId="7" fillId="0" borderId="16" xfId="27" applyNumberFormat="1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22" applyFont="1" applyFill="1" applyBorder="1" applyAlignment="1">
      <alignment horizontal="center" vertical="center" wrapText="1"/>
      <protection/>
    </xf>
    <xf numFmtId="0" fontId="16" fillId="0" borderId="0" xfId="22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16" fillId="0" borderId="19" xfId="34" applyFont="1" applyFill="1" applyBorder="1" applyAlignment="1">
      <alignment horizontal="center" vertical="center"/>
      <protection/>
    </xf>
    <xf numFmtId="0" fontId="21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center" vertical="top" wrapText="1"/>
    </xf>
    <xf numFmtId="180" fontId="20" fillId="0" borderId="0" xfId="24" applyNumberFormat="1" applyFont="1" applyFill="1" applyBorder="1" applyAlignment="1">
      <alignment horizontal="left"/>
      <protection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7" fillId="0" borderId="0" xfId="22" applyFont="1" applyFill="1" applyBorder="1" applyAlignment="1">
      <alignment horizontal="center" vertical="center" wrapText="1"/>
      <protection/>
    </xf>
    <xf numFmtId="169" fontId="7" fillId="0" borderId="4" xfId="15" applyNumberFormat="1" applyFont="1" applyFill="1" applyBorder="1" applyAlignment="1">
      <alignment horizontal="right" vertical="top" wrapText="1"/>
    </xf>
    <xf numFmtId="169" fontId="7" fillId="0" borderId="2" xfId="15" applyNumberFormat="1" applyFont="1" applyFill="1" applyBorder="1" applyAlignment="1">
      <alignment horizontal="right" vertical="top" wrapText="1"/>
    </xf>
    <xf numFmtId="169" fontId="7" fillId="0" borderId="5" xfId="15" applyNumberFormat="1" applyFont="1" applyFill="1" applyBorder="1" applyAlignment="1">
      <alignment horizontal="right" vertical="top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0" xfId="22"/>
    <cellStyle name="S1" xfId="23"/>
    <cellStyle name="S2" xfId="24"/>
    <cellStyle name="S2_Справка о стоимости активов" xfId="25"/>
    <cellStyle name="S3" xfId="26"/>
    <cellStyle name="S3_Справка о стоимости активов" xfId="27"/>
    <cellStyle name="S4" xfId="28"/>
    <cellStyle name="S4_Справка о стоимости активов" xfId="29"/>
    <cellStyle name="S5" xfId="30"/>
    <cellStyle name="S5_Справка о стоимости активов" xfId="31"/>
    <cellStyle name="S6" xfId="32"/>
    <cellStyle name="S6_Справка о стоимости активов" xfId="33"/>
    <cellStyle name="S7" xfId="34"/>
    <cellStyle name="S7_Справка о стоимости активов" xfId="35"/>
    <cellStyle name="S8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0"/>
  <sheetViews>
    <sheetView workbookViewId="0" topLeftCell="A1">
      <selection activeCell="F2" sqref="F2"/>
    </sheetView>
  </sheetViews>
  <sheetFormatPr defaultColWidth="9.140625" defaultRowHeight="12.75"/>
  <cols>
    <col min="1" max="1" width="0.42578125" style="6" customWidth="1"/>
    <col min="2" max="2" width="42.28125" style="6" customWidth="1"/>
    <col min="3" max="3" width="6.28125" style="6" customWidth="1"/>
    <col min="4" max="4" width="17.28125" style="6" customWidth="1"/>
    <col min="5" max="5" width="14.28125" style="6" customWidth="1"/>
    <col min="6" max="6" width="17.140625" style="34" customWidth="1"/>
    <col min="7" max="7" width="15.7109375" style="34" customWidth="1"/>
    <col min="8" max="8" width="4.8515625" style="6" customWidth="1"/>
    <col min="9" max="16384" width="9.140625" style="6" customWidth="1"/>
  </cols>
  <sheetData>
    <row r="2" ht="12">
      <c r="D2" s="112" t="s">
        <v>183</v>
      </c>
    </row>
    <row r="3" ht="12">
      <c r="D3" s="112" t="s">
        <v>184</v>
      </c>
    </row>
    <row r="4" ht="12">
      <c r="D4" s="112"/>
    </row>
    <row r="5" ht="12">
      <c r="D5" s="183" t="s">
        <v>193</v>
      </c>
    </row>
    <row r="6" ht="12">
      <c r="D6" s="146" t="s">
        <v>255</v>
      </c>
    </row>
    <row r="7" ht="12">
      <c r="D7" s="184" t="s">
        <v>194</v>
      </c>
    </row>
    <row r="8" ht="12">
      <c r="D8" s="146" t="s">
        <v>256</v>
      </c>
    </row>
    <row r="9" ht="12">
      <c r="D9" s="146" t="s">
        <v>257</v>
      </c>
    </row>
    <row r="10" spans="2:7" ht="12.75" thickBot="1">
      <c r="B10" s="222" t="s">
        <v>0</v>
      </c>
      <c r="C10" s="222"/>
      <c r="D10" s="222"/>
      <c r="E10" s="222"/>
      <c r="F10" s="222"/>
      <c r="G10" s="222"/>
    </row>
    <row r="11" spans="2:7" ht="12">
      <c r="B11" s="220" t="s">
        <v>1</v>
      </c>
      <c r="C11" s="9" t="s">
        <v>2</v>
      </c>
      <c r="D11" s="9" t="s">
        <v>181</v>
      </c>
      <c r="E11" s="9" t="s">
        <v>181</v>
      </c>
      <c r="F11" s="206" t="s">
        <v>350</v>
      </c>
      <c r="G11" s="206" t="s">
        <v>350</v>
      </c>
    </row>
    <row r="12" spans="2:7" ht="36.75" thickBot="1">
      <c r="B12" s="233"/>
      <c r="C12" s="36" t="s">
        <v>3</v>
      </c>
      <c r="D12" s="37" t="s">
        <v>178</v>
      </c>
      <c r="E12" s="37" t="s">
        <v>177</v>
      </c>
      <c r="F12" s="38" t="s">
        <v>178</v>
      </c>
      <c r="G12" s="38" t="s">
        <v>177</v>
      </c>
    </row>
    <row r="13" spans="2:7" ht="12.75" thickBot="1">
      <c r="B13" s="14">
        <v>1</v>
      </c>
      <c r="C13" s="23">
        <v>2</v>
      </c>
      <c r="D13" s="23">
        <v>3</v>
      </c>
      <c r="E13" s="23">
        <v>4</v>
      </c>
      <c r="F13" s="208">
        <v>5</v>
      </c>
      <c r="G13" s="208">
        <v>6</v>
      </c>
    </row>
    <row r="14" spans="2:7" ht="14.25" customHeight="1">
      <c r="B14" s="35" t="s">
        <v>182</v>
      </c>
      <c r="C14" s="12"/>
      <c r="D14" s="39"/>
      <c r="E14" s="40"/>
      <c r="F14" s="41"/>
      <c r="G14" s="42"/>
    </row>
    <row r="15" spans="2:10" ht="13.5" customHeight="1" thickBot="1">
      <c r="B15" s="43" t="s">
        <v>4</v>
      </c>
      <c r="C15" s="44" t="s">
        <v>67</v>
      </c>
      <c r="D15" s="45">
        <v>212.66512</v>
      </c>
      <c r="E15" s="46">
        <f>212665.12/1000</f>
        <v>212.66512</v>
      </c>
      <c r="F15" s="47">
        <v>1495.55118</v>
      </c>
      <c r="G15" s="48">
        <v>1495.55118</v>
      </c>
      <c r="J15" s="144"/>
    </row>
    <row r="16" spans="2:7" ht="12.75" thickBot="1">
      <c r="B16" s="43" t="s">
        <v>5</v>
      </c>
      <c r="C16" s="11"/>
      <c r="D16" s="49"/>
      <c r="E16" s="49"/>
      <c r="F16" s="50"/>
      <c r="G16" s="50"/>
    </row>
    <row r="17" spans="2:7" ht="13.5" customHeight="1" thickBot="1">
      <c r="B17" s="43" t="s">
        <v>6</v>
      </c>
      <c r="C17" s="11" t="s">
        <v>7</v>
      </c>
      <c r="D17" s="49">
        <f>212665.12/1000</f>
        <v>212.66512</v>
      </c>
      <c r="E17" s="49">
        <f>212665.12/1000</f>
        <v>212.66512</v>
      </c>
      <c r="F17" s="51">
        <v>0</v>
      </c>
      <c r="G17" s="51">
        <v>0</v>
      </c>
    </row>
    <row r="18" spans="2:7" ht="13.5" customHeight="1" thickBot="1">
      <c r="B18" s="43" t="s">
        <v>8</v>
      </c>
      <c r="C18" s="11" t="s">
        <v>9</v>
      </c>
      <c r="D18" s="49">
        <v>0</v>
      </c>
      <c r="E18" s="49">
        <v>0</v>
      </c>
      <c r="F18" s="51">
        <v>0</v>
      </c>
      <c r="G18" s="51">
        <v>0</v>
      </c>
    </row>
    <row r="19" spans="2:8" ht="13.5" customHeight="1" thickBot="1">
      <c r="B19" s="43" t="s">
        <v>10</v>
      </c>
      <c r="C19" s="11" t="s">
        <v>11</v>
      </c>
      <c r="D19" s="49">
        <v>0</v>
      </c>
      <c r="E19" s="49">
        <v>0</v>
      </c>
      <c r="F19" s="51">
        <v>0</v>
      </c>
      <c r="G19" s="51">
        <v>0</v>
      </c>
      <c r="H19" s="52"/>
    </row>
    <row r="20" spans="2:7" ht="12.75" thickBot="1">
      <c r="B20" s="43" t="s">
        <v>5</v>
      </c>
      <c r="C20" s="11"/>
      <c r="D20" s="49"/>
      <c r="E20" s="49"/>
      <c r="F20" s="51"/>
      <c r="G20" s="51"/>
    </row>
    <row r="21" spans="2:7" ht="13.5" customHeight="1" thickBot="1">
      <c r="B21" s="43" t="s">
        <v>6</v>
      </c>
      <c r="C21" s="11" t="s">
        <v>12</v>
      </c>
      <c r="D21" s="49">
        <v>0</v>
      </c>
      <c r="E21" s="49">
        <v>0</v>
      </c>
      <c r="F21" s="51">
        <v>0</v>
      </c>
      <c r="G21" s="51">
        <v>0</v>
      </c>
    </row>
    <row r="22" spans="2:7" ht="13.5" customHeight="1" thickBot="1">
      <c r="B22" s="43" t="s">
        <v>8</v>
      </c>
      <c r="C22" s="11" t="s">
        <v>13</v>
      </c>
      <c r="D22" s="49">
        <v>0</v>
      </c>
      <c r="E22" s="49">
        <v>0</v>
      </c>
      <c r="F22" s="51">
        <v>0</v>
      </c>
      <c r="G22" s="51">
        <v>0</v>
      </c>
    </row>
    <row r="23" spans="2:7" ht="12.75" customHeight="1">
      <c r="B23" s="35" t="s">
        <v>14</v>
      </c>
      <c r="C23" s="223" t="s">
        <v>16</v>
      </c>
      <c r="D23" s="225">
        <f>D26+D27</f>
        <v>56758.5301</v>
      </c>
      <c r="E23" s="225">
        <f>E26+E27</f>
        <v>56758.5301</v>
      </c>
      <c r="F23" s="229">
        <v>0</v>
      </c>
      <c r="G23" s="229">
        <v>0</v>
      </c>
    </row>
    <row r="24" spans="2:7" ht="12.75" customHeight="1" thickBot="1">
      <c r="B24" s="43" t="s">
        <v>15</v>
      </c>
      <c r="C24" s="224"/>
      <c r="D24" s="226"/>
      <c r="E24" s="226"/>
      <c r="F24" s="230"/>
      <c r="G24" s="230"/>
    </row>
    <row r="25" spans="2:7" ht="13.5" customHeight="1" thickBot="1">
      <c r="B25" s="43" t="s">
        <v>5</v>
      </c>
      <c r="C25" s="11"/>
      <c r="D25" s="49"/>
      <c r="E25" s="49"/>
      <c r="F25" s="51"/>
      <c r="G25" s="51"/>
    </row>
    <row r="26" spans="2:7" ht="13.5" customHeight="1" thickBot="1">
      <c r="B26" s="43" t="s">
        <v>17</v>
      </c>
      <c r="C26" s="11" t="s">
        <v>18</v>
      </c>
      <c r="D26" s="49">
        <f>52470872.1/1000</f>
        <v>52470.8721</v>
      </c>
      <c r="E26" s="49">
        <f>52470872.1/1000</f>
        <v>52470.8721</v>
      </c>
      <c r="F26" s="54">
        <v>0</v>
      </c>
      <c r="G26" s="54">
        <v>0</v>
      </c>
    </row>
    <row r="27" spans="2:7" ht="13.5" customHeight="1" thickBot="1">
      <c r="B27" s="43" t="s">
        <v>19</v>
      </c>
      <c r="C27" s="11" t="s">
        <v>20</v>
      </c>
      <c r="D27" s="49">
        <f>4287658/1000</f>
        <v>4287.658</v>
      </c>
      <c r="E27" s="49">
        <f>4287658/1000</f>
        <v>4287.658</v>
      </c>
      <c r="F27" s="55">
        <v>0</v>
      </c>
      <c r="G27" s="54">
        <v>0</v>
      </c>
    </row>
    <row r="28" spans="2:7" ht="24">
      <c r="B28" s="35" t="s">
        <v>185</v>
      </c>
      <c r="C28" s="12" t="s">
        <v>21</v>
      </c>
      <c r="D28" s="53">
        <f>7392405.81/1000</f>
        <v>7392.405809999999</v>
      </c>
      <c r="E28" s="53">
        <f>7392405.81/1000</f>
        <v>7392.405809999999</v>
      </c>
      <c r="F28" s="57">
        <v>72974.14311</v>
      </c>
      <c r="G28" s="57">
        <v>72974.14311</v>
      </c>
    </row>
    <row r="29" spans="2:7" ht="13.5" customHeight="1" thickBot="1">
      <c r="B29" s="43" t="s">
        <v>5</v>
      </c>
      <c r="C29" s="11"/>
      <c r="D29" s="49"/>
      <c r="E29" s="49"/>
      <c r="F29" s="51"/>
      <c r="G29" s="51"/>
    </row>
    <row r="30" spans="2:7" ht="13.5" customHeight="1" thickBot="1">
      <c r="B30" s="43" t="s">
        <v>17</v>
      </c>
      <c r="C30" s="11" t="s">
        <v>22</v>
      </c>
      <c r="D30" s="49">
        <f>7392405.81/1000</f>
        <v>7392.405809999999</v>
      </c>
      <c r="E30" s="49">
        <f>7392405.81/1000</f>
        <v>7392.405809999999</v>
      </c>
      <c r="F30" s="54">
        <v>72974.14311</v>
      </c>
      <c r="G30" s="54">
        <v>72974.14311</v>
      </c>
    </row>
    <row r="31" spans="2:7" ht="12.75" thickBot="1">
      <c r="B31" s="43" t="s">
        <v>19</v>
      </c>
      <c r="C31" s="11" t="s">
        <v>23</v>
      </c>
      <c r="D31" s="49">
        <v>0</v>
      </c>
      <c r="E31" s="49">
        <v>0</v>
      </c>
      <c r="F31" s="51">
        <v>0</v>
      </c>
      <c r="G31" s="51">
        <v>0</v>
      </c>
    </row>
    <row r="32" spans="2:7" ht="13.5" customHeight="1" thickBot="1">
      <c r="B32" s="43" t="s">
        <v>24</v>
      </c>
      <c r="C32" s="11" t="s">
        <v>25</v>
      </c>
      <c r="D32" s="49"/>
      <c r="E32" s="49"/>
      <c r="F32" s="51"/>
      <c r="G32" s="51"/>
    </row>
    <row r="33" spans="2:7" ht="13.5" customHeight="1" thickBot="1">
      <c r="B33" s="43" t="s">
        <v>26</v>
      </c>
      <c r="C33" s="11" t="s">
        <v>27</v>
      </c>
      <c r="D33" s="49"/>
      <c r="E33" s="49"/>
      <c r="F33" s="51">
        <v>0</v>
      </c>
      <c r="G33" s="51">
        <v>0</v>
      </c>
    </row>
    <row r="34" spans="2:7" ht="12.75" customHeight="1">
      <c r="B34" s="35" t="s">
        <v>28</v>
      </c>
      <c r="C34" s="223" t="s">
        <v>29</v>
      </c>
      <c r="D34" s="225">
        <f>D36+D38+D40</f>
        <v>26048.86838</v>
      </c>
      <c r="E34" s="225">
        <f>E36+E38+E40</f>
        <v>26174.49658</v>
      </c>
      <c r="F34" s="227">
        <v>3173.86195</v>
      </c>
      <c r="G34" s="227">
        <v>3173.86195</v>
      </c>
    </row>
    <row r="35" spans="2:7" ht="12.75" customHeight="1" thickBot="1">
      <c r="B35" s="43" t="s">
        <v>5</v>
      </c>
      <c r="C35" s="224"/>
      <c r="D35" s="226"/>
      <c r="E35" s="226"/>
      <c r="F35" s="228"/>
      <c r="G35" s="228"/>
    </row>
    <row r="36" spans="2:8" ht="12.75" customHeight="1">
      <c r="B36" s="35" t="s">
        <v>30</v>
      </c>
      <c r="C36" s="223" t="s">
        <v>32</v>
      </c>
      <c r="D36" s="225">
        <v>26048.86838</v>
      </c>
      <c r="E36" s="225">
        <f>26048868.38/1000</f>
        <v>26048.86838</v>
      </c>
      <c r="F36" s="234">
        <v>3150.86195</v>
      </c>
      <c r="G36" s="229">
        <v>3150.86195</v>
      </c>
      <c r="H36" s="52"/>
    </row>
    <row r="37" spans="2:7" ht="12.75" customHeight="1" thickBot="1">
      <c r="B37" s="43" t="s">
        <v>31</v>
      </c>
      <c r="C37" s="224"/>
      <c r="D37" s="226"/>
      <c r="E37" s="226"/>
      <c r="F37" s="202"/>
      <c r="G37" s="230"/>
    </row>
    <row r="38" spans="2:7" ht="12">
      <c r="B38" s="35" t="s">
        <v>33</v>
      </c>
      <c r="C38" s="223" t="s">
        <v>34</v>
      </c>
      <c r="D38" s="225">
        <v>0</v>
      </c>
      <c r="E38" s="225">
        <f>125628.2/1000</f>
        <v>125.62819999999999</v>
      </c>
      <c r="F38" s="227">
        <v>0</v>
      </c>
      <c r="G38" s="227">
        <v>0</v>
      </c>
    </row>
    <row r="39" spans="2:7" ht="24.75" thickBot="1">
      <c r="B39" s="35" t="s">
        <v>166</v>
      </c>
      <c r="C39" s="231"/>
      <c r="D39" s="232"/>
      <c r="E39" s="226"/>
      <c r="F39" s="228"/>
      <c r="G39" s="228"/>
    </row>
    <row r="40" spans="2:7" ht="12.75" thickBot="1">
      <c r="B40" s="13" t="s">
        <v>35</v>
      </c>
      <c r="C40" s="14" t="s">
        <v>36</v>
      </c>
      <c r="D40" s="59">
        <v>0</v>
      </c>
      <c r="E40" s="59">
        <v>0</v>
      </c>
      <c r="F40" s="60">
        <v>23</v>
      </c>
      <c r="G40" s="207">
        <v>23</v>
      </c>
    </row>
    <row r="41" spans="2:7" ht="12.75" thickBot="1">
      <c r="B41" s="43" t="s">
        <v>60</v>
      </c>
      <c r="C41" s="11" t="s">
        <v>37</v>
      </c>
      <c r="D41" s="49">
        <v>0</v>
      </c>
      <c r="E41" s="49">
        <v>0</v>
      </c>
      <c r="F41" s="50">
        <v>0</v>
      </c>
      <c r="G41" s="50">
        <v>0</v>
      </c>
    </row>
    <row r="42" spans="2:7" ht="12.75" thickBot="1">
      <c r="B42" s="13" t="s">
        <v>38</v>
      </c>
      <c r="C42" s="14" t="s">
        <v>39</v>
      </c>
      <c r="D42" s="59">
        <v>0</v>
      </c>
      <c r="E42" s="59">
        <v>0</v>
      </c>
      <c r="F42" s="50">
        <v>0</v>
      </c>
      <c r="G42" s="50">
        <v>0</v>
      </c>
    </row>
    <row r="43" spans="2:7" ht="12.75" thickBot="1">
      <c r="B43" s="43" t="s">
        <v>5</v>
      </c>
      <c r="C43" s="10"/>
      <c r="D43" s="46"/>
      <c r="E43" s="46"/>
      <c r="F43" s="48"/>
      <c r="G43" s="48"/>
    </row>
    <row r="44" spans="2:7" ht="12.75" thickBot="1">
      <c r="B44" s="43" t="s">
        <v>40</v>
      </c>
      <c r="C44" s="11" t="s">
        <v>41</v>
      </c>
      <c r="D44" s="49">
        <v>0</v>
      </c>
      <c r="E44" s="49">
        <v>0</v>
      </c>
      <c r="F44" s="51">
        <v>0</v>
      </c>
      <c r="G44" s="51">
        <v>0</v>
      </c>
    </row>
    <row r="45" spans="2:7" ht="12">
      <c r="B45" s="35" t="s">
        <v>42</v>
      </c>
      <c r="C45" s="223" t="s">
        <v>44</v>
      </c>
      <c r="D45" s="225">
        <v>0</v>
      </c>
      <c r="E45" s="225">
        <v>0</v>
      </c>
      <c r="F45" s="227">
        <v>0</v>
      </c>
      <c r="G45" s="227">
        <v>0</v>
      </c>
    </row>
    <row r="46" spans="2:7" ht="12.75" customHeight="1" thickBot="1">
      <c r="B46" s="43" t="s">
        <v>43</v>
      </c>
      <c r="C46" s="224"/>
      <c r="D46" s="226"/>
      <c r="E46" s="226"/>
      <c r="F46" s="228"/>
      <c r="G46" s="228"/>
    </row>
    <row r="47" spans="2:7" ht="12.75" thickBot="1">
      <c r="B47" s="43" t="s">
        <v>45</v>
      </c>
      <c r="C47" s="11" t="s">
        <v>46</v>
      </c>
      <c r="D47" s="49">
        <v>0</v>
      </c>
      <c r="E47" s="49">
        <v>0</v>
      </c>
      <c r="F47" s="51">
        <v>0</v>
      </c>
      <c r="G47" s="51">
        <v>0</v>
      </c>
    </row>
    <row r="48" spans="2:7" ht="12.75" thickBot="1">
      <c r="B48" s="61" t="s">
        <v>61</v>
      </c>
      <c r="C48" s="12" t="s">
        <v>47</v>
      </c>
      <c r="D48" s="53">
        <v>0</v>
      </c>
      <c r="E48" s="53">
        <v>0</v>
      </c>
      <c r="F48" s="57">
        <v>0</v>
      </c>
      <c r="G48" s="57">
        <v>0</v>
      </c>
    </row>
    <row r="49" spans="2:7" ht="12">
      <c r="B49" s="220" t="s">
        <v>62</v>
      </c>
      <c r="C49" s="223" t="s">
        <v>48</v>
      </c>
      <c r="D49" s="225">
        <v>0</v>
      </c>
      <c r="E49" s="225">
        <v>0</v>
      </c>
      <c r="F49" s="227">
        <v>0</v>
      </c>
      <c r="G49" s="227">
        <v>0</v>
      </c>
    </row>
    <row r="50" spans="2:7" ht="12.75" customHeight="1" thickBot="1">
      <c r="B50" s="221"/>
      <c r="C50" s="224"/>
      <c r="D50" s="226"/>
      <c r="E50" s="226"/>
      <c r="F50" s="228"/>
      <c r="G50" s="228"/>
    </row>
    <row r="51" spans="2:7" ht="12" customHeight="1">
      <c r="B51" s="35" t="s">
        <v>186</v>
      </c>
      <c r="C51" s="223" t="s">
        <v>49</v>
      </c>
      <c r="D51" s="225">
        <v>0</v>
      </c>
      <c r="E51" s="225">
        <v>0</v>
      </c>
      <c r="F51" s="227">
        <v>0</v>
      </c>
      <c r="G51" s="227">
        <v>0</v>
      </c>
    </row>
    <row r="52" spans="2:7" ht="12.75" customHeight="1" thickBot="1">
      <c r="B52" s="43" t="s">
        <v>5</v>
      </c>
      <c r="C52" s="224"/>
      <c r="D52" s="226"/>
      <c r="E52" s="226"/>
      <c r="F52" s="228"/>
      <c r="G52" s="228"/>
    </row>
    <row r="53" spans="2:7" ht="24.75" thickBot="1">
      <c r="B53" s="62" t="s">
        <v>63</v>
      </c>
      <c r="C53" s="14" t="s">
        <v>50</v>
      </c>
      <c r="D53" s="59">
        <v>0</v>
      </c>
      <c r="E53" s="59">
        <v>0</v>
      </c>
      <c r="F53" s="50">
        <v>0</v>
      </c>
      <c r="G53" s="50">
        <v>0</v>
      </c>
    </row>
    <row r="54" spans="2:7" ht="24.75" customHeight="1" thickBot="1">
      <c r="B54" s="62" t="s">
        <v>64</v>
      </c>
      <c r="C54" s="14" t="s">
        <v>51</v>
      </c>
      <c r="D54" s="59">
        <v>0</v>
      </c>
      <c r="E54" s="59">
        <v>0</v>
      </c>
      <c r="F54" s="50">
        <v>0</v>
      </c>
      <c r="G54" s="50">
        <v>0</v>
      </c>
    </row>
    <row r="55" spans="2:7" ht="13.5" customHeight="1" thickBot="1">
      <c r="B55" s="15" t="s">
        <v>52</v>
      </c>
      <c r="C55" s="14" t="s">
        <v>53</v>
      </c>
      <c r="D55" s="59">
        <v>0</v>
      </c>
      <c r="E55" s="59">
        <v>0</v>
      </c>
      <c r="F55" s="50">
        <v>0</v>
      </c>
      <c r="G55" s="50">
        <v>0</v>
      </c>
    </row>
    <row r="56" spans="2:7" ht="13.5" customHeight="1" thickBot="1">
      <c r="B56" s="43" t="s">
        <v>54</v>
      </c>
      <c r="C56" s="11" t="s">
        <v>55</v>
      </c>
      <c r="D56" s="49">
        <v>0</v>
      </c>
      <c r="E56" s="49">
        <v>0</v>
      </c>
      <c r="F56" s="51">
        <v>0</v>
      </c>
      <c r="G56" s="51">
        <v>0</v>
      </c>
    </row>
    <row r="57" spans="2:7" ht="24.75" customHeight="1" thickBot="1">
      <c r="B57" s="35" t="s">
        <v>65</v>
      </c>
      <c r="C57" s="12">
        <v>100</v>
      </c>
      <c r="D57" s="53">
        <f>D15+D19+D23+D28+D34</f>
        <v>90412.46940999999</v>
      </c>
      <c r="E57" s="53">
        <f>E15+E19+E23+E28+E34</f>
        <v>90538.09761</v>
      </c>
      <c r="F57" s="57">
        <f>F15+F28+F34</f>
        <v>77643.55624</v>
      </c>
      <c r="G57" s="57">
        <f>G28+G15+G34</f>
        <v>77643.55624</v>
      </c>
    </row>
    <row r="58" spans="2:7" ht="36.75" thickBot="1">
      <c r="B58" s="63" t="s">
        <v>66</v>
      </c>
      <c r="C58" s="12"/>
      <c r="D58" s="53"/>
      <c r="E58" s="53"/>
      <c r="F58" s="57"/>
      <c r="G58" s="57"/>
    </row>
    <row r="59" spans="2:8" ht="12.75" thickBot="1">
      <c r="B59" s="43" t="s">
        <v>56</v>
      </c>
      <c r="C59" s="14">
        <v>110</v>
      </c>
      <c r="D59" s="59">
        <f>288879.26/1000</f>
        <v>288.87926</v>
      </c>
      <c r="E59" s="59">
        <f>288879.26/1000</f>
        <v>288.87926</v>
      </c>
      <c r="F59" s="64">
        <v>636.00773</v>
      </c>
      <c r="G59" s="64">
        <v>636.00773</v>
      </c>
      <c r="H59" s="5"/>
    </row>
    <row r="60" spans="2:7" ht="12.75" thickBot="1">
      <c r="B60" s="43" t="s">
        <v>57</v>
      </c>
      <c r="C60" s="11">
        <v>120</v>
      </c>
      <c r="D60" s="49">
        <v>0</v>
      </c>
      <c r="E60" s="49">
        <v>0</v>
      </c>
      <c r="F60" s="50">
        <v>0</v>
      </c>
      <c r="G60" s="50">
        <v>0</v>
      </c>
    </row>
    <row r="61" spans="2:7" ht="12.75" thickBot="1">
      <c r="B61" s="65" t="s">
        <v>58</v>
      </c>
      <c r="C61" s="11">
        <v>130</v>
      </c>
      <c r="D61" s="49">
        <f>63521794.42/1000</f>
        <v>63521.79442</v>
      </c>
      <c r="E61" s="49">
        <v>65050.64443</v>
      </c>
      <c r="F61" s="143">
        <v>31091.02859</v>
      </c>
      <c r="G61" s="143">
        <v>31091.02859</v>
      </c>
    </row>
    <row r="62" spans="2:7" ht="13.5" customHeight="1" thickBot="1">
      <c r="B62" s="43" t="s">
        <v>59</v>
      </c>
      <c r="C62" s="11">
        <v>140</v>
      </c>
      <c r="D62" s="49">
        <f>D59+D60+D61</f>
        <v>63810.67368</v>
      </c>
      <c r="E62" s="49">
        <f>E59+E60+E61</f>
        <v>65339.52369</v>
      </c>
      <c r="F62" s="51">
        <v>24727.03632</v>
      </c>
      <c r="G62" s="51">
        <v>24727.03632</v>
      </c>
    </row>
    <row r="63" ht="30.75" customHeight="1">
      <c r="E63" s="16"/>
    </row>
    <row r="64" ht="12">
      <c r="B64" s="6" t="s">
        <v>355</v>
      </c>
    </row>
    <row r="65" ht="12">
      <c r="D65" s="16" t="s">
        <v>204</v>
      </c>
    </row>
    <row r="66" spans="2:7" ht="12">
      <c r="B66" s="6" t="s">
        <v>351</v>
      </c>
      <c r="F66" s="66"/>
      <c r="G66" s="67"/>
    </row>
    <row r="67" spans="2:7" ht="12">
      <c r="B67" s="6" t="s">
        <v>69</v>
      </c>
      <c r="F67" s="68"/>
      <c r="G67" s="67"/>
    </row>
    <row r="68" spans="2:7" ht="12">
      <c r="B68" s="6" t="s">
        <v>354</v>
      </c>
      <c r="F68" s="66"/>
      <c r="G68" s="66"/>
    </row>
    <row r="69" spans="4:7" ht="12">
      <c r="D69" s="16" t="s">
        <v>353</v>
      </c>
      <c r="F69" s="66"/>
      <c r="G69" s="66"/>
    </row>
    <row r="70" ht="12">
      <c r="B70" s="6" t="s">
        <v>352</v>
      </c>
    </row>
  </sheetData>
  <mergeCells count="38">
    <mergeCell ref="B11:B12"/>
    <mergeCell ref="F38:F39"/>
    <mergeCell ref="F34:F35"/>
    <mergeCell ref="F36:F37"/>
    <mergeCell ref="E34:E35"/>
    <mergeCell ref="E36:E37"/>
    <mergeCell ref="C23:C24"/>
    <mergeCell ref="D23:D24"/>
    <mergeCell ref="D36:D37"/>
    <mergeCell ref="G23:G24"/>
    <mergeCell ref="E23:E24"/>
    <mergeCell ref="F23:F24"/>
    <mergeCell ref="C38:C39"/>
    <mergeCell ref="D38:D39"/>
    <mergeCell ref="G38:G39"/>
    <mergeCell ref="C34:C35"/>
    <mergeCell ref="D34:D35"/>
    <mergeCell ref="G34:G35"/>
    <mergeCell ref="C36:C37"/>
    <mergeCell ref="G36:G37"/>
    <mergeCell ref="E38:E39"/>
    <mergeCell ref="C51:C52"/>
    <mergeCell ref="D51:D52"/>
    <mergeCell ref="G51:G52"/>
    <mergeCell ref="F49:F50"/>
    <mergeCell ref="F51:F52"/>
    <mergeCell ref="E49:E50"/>
    <mergeCell ref="E51:E52"/>
    <mergeCell ref="B49:B50"/>
    <mergeCell ref="B10:G10"/>
    <mergeCell ref="C49:C50"/>
    <mergeCell ref="D49:D50"/>
    <mergeCell ref="G49:G50"/>
    <mergeCell ref="C45:C46"/>
    <mergeCell ref="D45:D46"/>
    <mergeCell ref="G45:G46"/>
    <mergeCell ref="F45:F46"/>
    <mergeCell ref="E45:E46"/>
  </mergeCells>
  <printOptions/>
  <pageMargins left="0.2362204724409449" right="0.2362204724409449" top="0.2755905511811024" bottom="0.7086614173228347" header="0.2362204724409449" footer="0.1968503937007874"/>
  <pageSetup horizontalDpi="600" verticalDpi="600" orientation="portrait" paperSize="9" scale="79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51"/>
  <sheetViews>
    <sheetView tabSelected="1" workbookViewId="0" topLeftCell="A40">
      <selection activeCell="H16" sqref="H16"/>
    </sheetView>
  </sheetViews>
  <sheetFormatPr defaultColWidth="9.140625" defaultRowHeight="12.75"/>
  <cols>
    <col min="1" max="1" width="2.140625" style="6" customWidth="1"/>
    <col min="2" max="2" width="51.8515625" style="6" customWidth="1"/>
    <col min="3" max="3" width="8.421875" style="6" customWidth="1"/>
    <col min="4" max="4" width="16.57421875" style="29" customWidth="1"/>
    <col min="5" max="5" width="18.140625" style="6" customWidth="1"/>
  </cols>
  <sheetData>
    <row r="1" ht="12.75">
      <c r="C1" s="7" t="s">
        <v>187</v>
      </c>
    </row>
    <row r="2" ht="12.75">
      <c r="C2" s="7" t="s">
        <v>188</v>
      </c>
    </row>
    <row r="3" ht="12.75">
      <c r="C3" s="7"/>
    </row>
    <row r="4" ht="13.5" customHeight="1">
      <c r="C4" s="183" t="s">
        <v>193</v>
      </c>
    </row>
    <row r="5" ht="13.5" customHeight="1">
      <c r="C5" s="146" t="s">
        <v>255</v>
      </c>
    </row>
    <row r="6" ht="12.75">
      <c r="C6" s="184" t="s">
        <v>194</v>
      </c>
    </row>
    <row r="7" ht="12.75">
      <c r="C7" s="146" t="s">
        <v>256</v>
      </c>
    </row>
    <row r="8" spans="3:5" ht="12.75">
      <c r="C8" s="146" t="s">
        <v>257</v>
      </c>
      <c r="E8" s="16" t="s">
        <v>189</v>
      </c>
    </row>
    <row r="9" spans="3:5" ht="13.5" thickBot="1">
      <c r="C9" s="146"/>
      <c r="E9" s="16"/>
    </row>
    <row r="10" spans="2:5" ht="24.75" thickBot="1">
      <c r="B10" s="8" t="s">
        <v>71</v>
      </c>
      <c r="C10" s="9" t="s">
        <v>191</v>
      </c>
      <c r="D10" s="30" t="s">
        <v>357</v>
      </c>
      <c r="E10" s="9" t="s">
        <v>192</v>
      </c>
    </row>
    <row r="11" spans="2:5" ht="13.5" thickBot="1">
      <c r="B11" s="14">
        <v>1</v>
      </c>
      <c r="C11" s="12">
        <v>2</v>
      </c>
      <c r="D11" s="31">
        <v>3</v>
      </c>
      <c r="E11" s="14">
        <v>4</v>
      </c>
    </row>
    <row r="12" spans="2:5" ht="13.5" thickBot="1">
      <c r="B12" s="15" t="s">
        <v>72</v>
      </c>
      <c r="C12" s="14">
        <v>10</v>
      </c>
      <c r="D12" s="265">
        <v>188413.61451</v>
      </c>
      <c r="E12" s="11" t="s">
        <v>167</v>
      </c>
    </row>
    <row r="13" spans="2:5" ht="13.5" thickBot="1">
      <c r="B13" s="15" t="s">
        <v>73</v>
      </c>
      <c r="C13" s="14">
        <v>20</v>
      </c>
      <c r="D13" s="265">
        <v>177473.091671</v>
      </c>
      <c r="E13" s="11" t="s">
        <v>167</v>
      </c>
    </row>
    <row r="14" spans="2:5" ht="13.5" thickBot="1">
      <c r="B14" s="18" t="s">
        <v>74</v>
      </c>
      <c r="C14" s="14">
        <v>30</v>
      </c>
      <c r="D14" s="265">
        <v>10940.522839</v>
      </c>
      <c r="E14" s="11" t="s">
        <v>167</v>
      </c>
    </row>
    <row r="15" spans="2:5" ht="24.75" thickBot="1">
      <c r="B15" s="13" t="s">
        <v>100</v>
      </c>
      <c r="C15" s="14">
        <v>40</v>
      </c>
      <c r="D15" s="19">
        <v>0</v>
      </c>
      <c r="E15" s="12" t="s">
        <v>167</v>
      </c>
    </row>
    <row r="16" spans="2:5" ht="24.75" thickBot="1">
      <c r="B16" s="15" t="s">
        <v>99</v>
      </c>
      <c r="C16" s="14">
        <v>50</v>
      </c>
      <c r="D16" s="19">
        <v>0</v>
      </c>
      <c r="E16" s="12" t="s">
        <v>167</v>
      </c>
    </row>
    <row r="17" spans="2:5" ht="24.75" thickBot="1">
      <c r="B17" s="15" t="s">
        <v>101</v>
      </c>
      <c r="C17" s="14">
        <v>60</v>
      </c>
      <c r="D17" s="19">
        <v>0</v>
      </c>
      <c r="E17" s="12" t="s">
        <v>167</v>
      </c>
    </row>
    <row r="18" spans="2:5" ht="13.5" thickBot="1">
      <c r="B18" s="15" t="s">
        <v>75</v>
      </c>
      <c r="C18" s="14">
        <v>70</v>
      </c>
      <c r="D18" s="19">
        <v>0</v>
      </c>
      <c r="E18" s="12" t="s">
        <v>167</v>
      </c>
    </row>
    <row r="19" spans="2:5" ht="13.5" thickBot="1">
      <c r="B19" s="15" t="s">
        <v>76</v>
      </c>
      <c r="C19" s="14">
        <v>80</v>
      </c>
      <c r="D19" s="19">
        <v>0</v>
      </c>
      <c r="E19" s="12" t="s">
        <v>167</v>
      </c>
    </row>
    <row r="20" spans="2:5" ht="13.5" thickBot="1">
      <c r="B20" s="13" t="s">
        <v>102</v>
      </c>
      <c r="C20" s="14">
        <v>90</v>
      </c>
      <c r="D20" s="19">
        <v>0</v>
      </c>
      <c r="E20" s="12" t="s">
        <v>167</v>
      </c>
    </row>
    <row r="21" spans="2:5" ht="13.5" thickBot="1">
      <c r="B21" s="13" t="s">
        <v>103</v>
      </c>
      <c r="C21" s="14">
        <v>100</v>
      </c>
      <c r="D21" s="265">
        <v>94.7985</v>
      </c>
      <c r="E21" s="14" t="s">
        <v>167</v>
      </c>
    </row>
    <row r="22" spans="2:5" ht="13.5" thickBot="1">
      <c r="B22" s="13" t="s">
        <v>77</v>
      </c>
      <c r="C22" s="14">
        <v>110</v>
      </c>
      <c r="D22" s="265">
        <v>556.99175</v>
      </c>
      <c r="E22" s="11" t="s">
        <v>167</v>
      </c>
    </row>
    <row r="23" spans="2:5" ht="13.5" thickBot="1">
      <c r="B23" s="13" t="s">
        <v>104</v>
      </c>
      <c r="C23" s="14">
        <v>120</v>
      </c>
      <c r="D23" s="21">
        <v>0</v>
      </c>
      <c r="E23" s="12" t="s">
        <v>167</v>
      </c>
    </row>
    <row r="24" spans="2:5" ht="13.5" thickBot="1">
      <c r="B24" s="13" t="s">
        <v>105</v>
      </c>
      <c r="C24" s="14">
        <v>130</v>
      </c>
      <c r="D24" s="21">
        <v>0</v>
      </c>
      <c r="E24" s="12" t="s">
        <v>167</v>
      </c>
    </row>
    <row r="25" spans="2:5" ht="24.75" thickBot="1">
      <c r="B25" s="8" t="s">
        <v>168</v>
      </c>
      <c r="C25" s="12">
        <v>140</v>
      </c>
      <c r="D25" s="265">
        <f>D27+D28</f>
        <v>10968.640816</v>
      </c>
      <c r="E25" s="12" t="s">
        <v>167</v>
      </c>
    </row>
    <row r="26" spans="2:5" ht="13.5" thickBot="1">
      <c r="B26" s="13" t="s">
        <v>78</v>
      </c>
      <c r="C26" s="14"/>
      <c r="D26" s="265"/>
      <c r="E26" s="14"/>
    </row>
    <row r="27" spans="2:5" ht="13.5" thickBot="1">
      <c r="B27" s="15" t="s">
        <v>17</v>
      </c>
      <c r="C27" s="14" t="s">
        <v>79</v>
      </c>
      <c r="D27" s="265">
        <v>11084.768016</v>
      </c>
      <c r="E27" s="11" t="s">
        <v>167</v>
      </c>
    </row>
    <row r="28" spans="2:5" ht="13.5" thickBot="1">
      <c r="B28" s="18" t="s">
        <v>19</v>
      </c>
      <c r="C28" s="12" t="s">
        <v>80</v>
      </c>
      <c r="D28" s="265">
        <v>-116.1272</v>
      </c>
      <c r="E28" s="17" t="s">
        <v>167</v>
      </c>
    </row>
    <row r="29" spans="2:5" ht="13.5" thickBot="1">
      <c r="B29" s="22" t="s">
        <v>81</v>
      </c>
      <c r="C29" s="12" t="s">
        <v>82</v>
      </c>
      <c r="D29" s="19">
        <v>0</v>
      </c>
      <c r="E29" s="23" t="s">
        <v>167</v>
      </c>
    </row>
    <row r="30" spans="2:5" ht="24">
      <c r="B30" s="18" t="s">
        <v>190</v>
      </c>
      <c r="C30" s="12" t="s">
        <v>83</v>
      </c>
      <c r="D30" s="33">
        <f>D32</f>
        <v>0</v>
      </c>
      <c r="E30" s="9" t="s">
        <v>167</v>
      </c>
    </row>
    <row r="31" spans="2:5" ht="13.5" thickBot="1">
      <c r="B31" s="15" t="s">
        <v>78</v>
      </c>
      <c r="C31" s="10"/>
      <c r="D31" s="24"/>
      <c r="E31" s="11"/>
    </row>
    <row r="32" spans="2:5" ht="13.5" thickBot="1">
      <c r="B32" s="15" t="s">
        <v>17</v>
      </c>
      <c r="C32" s="14" t="s">
        <v>84</v>
      </c>
      <c r="D32" s="32">
        <v>0</v>
      </c>
      <c r="E32" s="11" t="s">
        <v>167</v>
      </c>
    </row>
    <row r="33" spans="2:5" ht="13.5" thickBot="1">
      <c r="B33" s="15" t="s">
        <v>19</v>
      </c>
      <c r="C33" s="14" t="s">
        <v>85</v>
      </c>
      <c r="D33" s="32">
        <v>0</v>
      </c>
      <c r="E33" s="14" t="s">
        <v>167</v>
      </c>
    </row>
    <row r="34" spans="2:5" ht="13.5" thickBot="1">
      <c r="B34" s="15" t="s">
        <v>86</v>
      </c>
      <c r="C34" s="14" t="s">
        <v>87</v>
      </c>
      <c r="D34" s="24">
        <v>0</v>
      </c>
      <c r="E34" s="14" t="s">
        <v>167</v>
      </c>
    </row>
    <row r="35" spans="2:5" ht="13.5" thickBot="1">
      <c r="B35" s="15" t="s">
        <v>26</v>
      </c>
      <c r="C35" s="14" t="s">
        <v>88</v>
      </c>
      <c r="D35" s="24">
        <v>0</v>
      </c>
      <c r="E35" s="14" t="s">
        <v>167</v>
      </c>
    </row>
    <row r="36" spans="2:5" ht="24.75" thickBot="1">
      <c r="B36" s="15" t="s">
        <v>106</v>
      </c>
      <c r="C36" s="14" t="s">
        <v>89</v>
      </c>
      <c r="D36" s="265">
        <v>0</v>
      </c>
      <c r="E36" s="14" t="s">
        <v>167</v>
      </c>
    </row>
    <row r="37" spans="2:5" ht="36.75" thickBot="1">
      <c r="B37" s="15" t="s">
        <v>107</v>
      </c>
      <c r="C37" s="14" t="s">
        <v>90</v>
      </c>
      <c r="D37" s="265">
        <v>1843.00782</v>
      </c>
      <c r="E37" s="14" t="s">
        <v>167</v>
      </c>
    </row>
    <row r="38" spans="2:5" ht="13.5" thickBot="1">
      <c r="B38" s="15" t="s">
        <v>91</v>
      </c>
      <c r="C38" s="14" t="s">
        <v>92</v>
      </c>
      <c r="D38" s="28">
        <v>0</v>
      </c>
      <c r="E38" s="11"/>
    </row>
    <row r="39" spans="2:5" ht="13.5" thickBot="1">
      <c r="B39" s="15" t="s">
        <v>93</v>
      </c>
      <c r="C39" s="14" t="s">
        <v>94</v>
      </c>
      <c r="D39" s="20"/>
      <c r="E39" s="11" t="s">
        <v>167</v>
      </c>
    </row>
    <row r="40" spans="2:5" ht="13.5" thickBot="1">
      <c r="B40" s="15" t="s">
        <v>95</v>
      </c>
      <c r="C40" s="14" t="s">
        <v>96</v>
      </c>
      <c r="D40" s="20"/>
      <c r="E40" s="11" t="s">
        <v>167</v>
      </c>
    </row>
    <row r="41" spans="2:5" ht="24.75" thickBot="1">
      <c r="B41" s="15" t="s">
        <v>108</v>
      </c>
      <c r="C41" s="14" t="s">
        <v>97</v>
      </c>
      <c r="D41" s="264">
        <v>81988.21105</v>
      </c>
      <c r="E41" s="12" t="s">
        <v>167</v>
      </c>
    </row>
    <row r="42" spans="2:5" ht="24.75" thickBot="1">
      <c r="B42" s="15" t="s">
        <v>109</v>
      </c>
      <c r="C42" s="14">
        <v>210</v>
      </c>
      <c r="D42" s="265">
        <v>115947.826971202</v>
      </c>
      <c r="E42" s="12" t="s">
        <v>167</v>
      </c>
    </row>
    <row r="43" spans="2:5" ht="48.75" thickBot="1">
      <c r="B43" s="15" t="s">
        <v>110</v>
      </c>
      <c r="C43" s="14">
        <v>200</v>
      </c>
      <c r="D43" s="266">
        <f>D14+D17+D20+D21+D22+D23+D24+D25+D30+D36+D39+D41-D37-D42</f>
        <v>-13241.669836201996</v>
      </c>
      <c r="E43" s="14" t="s">
        <v>167</v>
      </c>
    </row>
    <row r="44" ht="12.75">
      <c r="E44" s="25"/>
    </row>
    <row r="45" ht="12.75">
      <c r="B45" s="6" t="s">
        <v>358</v>
      </c>
    </row>
    <row r="46" ht="12.75">
      <c r="C46" s="6" t="s">
        <v>353</v>
      </c>
    </row>
    <row r="47" ht="12.75">
      <c r="B47" s="6" t="s">
        <v>352</v>
      </c>
    </row>
    <row r="48" ht="12.75">
      <c r="B48" s="6" t="s">
        <v>69</v>
      </c>
    </row>
    <row r="49" ht="12.75">
      <c r="B49" s="6" t="s">
        <v>359</v>
      </c>
    </row>
    <row r="50" ht="12.75">
      <c r="C50" s="6" t="s">
        <v>204</v>
      </c>
    </row>
    <row r="51" ht="12.75">
      <c r="B51" s="6" t="s">
        <v>351</v>
      </c>
    </row>
  </sheetData>
  <printOptions/>
  <pageMargins left="0.2362204724409449" right="0.2362204724409449" top="0.35433070866141736" bottom="0.15748031496062992" header="0.2362204724409449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22"/>
  <sheetViews>
    <sheetView workbookViewId="0" topLeftCell="A1">
      <selection activeCell="B71" sqref="B71:C71"/>
    </sheetView>
  </sheetViews>
  <sheetFormatPr defaultColWidth="9.140625" defaultRowHeight="12.75"/>
  <cols>
    <col min="1" max="1" width="3.421875" style="66" customWidth="1"/>
    <col min="2" max="2" width="10.421875" style="66" customWidth="1"/>
    <col min="3" max="3" width="41.28125" style="77" customWidth="1"/>
    <col min="4" max="4" width="7.140625" style="66" customWidth="1"/>
    <col min="5" max="5" width="10.421875" style="75" customWidth="1"/>
    <col min="6" max="6" width="4.57421875" style="75" customWidth="1"/>
    <col min="7" max="7" width="10.421875" style="76" customWidth="1"/>
    <col min="8" max="8" width="10.421875" style="66" customWidth="1"/>
    <col min="9" max="9" width="4.421875" style="66" customWidth="1"/>
    <col min="10" max="10" width="3.421875" style="66" customWidth="1"/>
    <col min="11" max="16384" width="10.421875" style="66" customWidth="1"/>
  </cols>
  <sheetData>
    <row r="1" spans="2:9" ht="12" customHeight="1">
      <c r="B1" s="194" t="s">
        <v>207</v>
      </c>
      <c r="C1" s="194"/>
      <c r="D1" s="194"/>
      <c r="E1" s="194"/>
      <c r="F1" s="194"/>
      <c r="G1" s="194"/>
      <c r="H1" s="194"/>
      <c r="I1" s="194"/>
    </row>
    <row r="2" spans="2:9" ht="12" customHeight="1">
      <c r="B2" s="194" t="s">
        <v>307</v>
      </c>
      <c r="C2" s="194"/>
      <c r="D2" s="194"/>
      <c r="E2" s="194"/>
      <c r="F2" s="194"/>
      <c r="G2" s="194"/>
      <c r="H2" s="194"/>
      <c r="I2" s="194"/>
    </row>
    <row r="3" spans="2:9" ht="12.75">
      <c r="B3" s="186"/>
      <c r="C3" s="186"/>
      <c r="D3" s="186"/>
      <c r="E3" s="81"/>
      <c r="F3" s="81"/>
      <c r="G3" s="187"/>
      <c r="H3" s="186"/>
      <c r="I3" s="186"/>
    </row>
    <row r="4" spans="2:9" ht="12.75">
      <c r="B4" s="186"/>
      <c r="C4" s="186"/>
      <c r="D4" s="183" t="s">
        <v>193</v>
      </c>
      <c r="E4" s="81"/>
      <c r="F4" s="81"/>
      <c r="G4" s="187"/>
      <c r="H4" s="186"/>
      <c r="I4" s="186"/>
    </row>
    <row r="5" spans="2:9" ht="12.75">
      <c r="B5" s="186"/>
      <c r="C5" s="186"/>
      <c r="D5" s="146" t="s">
        <v>255</v>
      </c>
      <c r="E5" s="81"/>
      <c r="F5" s="81"/>
      <c r="G5" s="187"/>
      <c r="H5" s="186"/>
      <c r="I5" s="186"/>
    </row>
    <row r="6" spans="2:9" ht="12.75">
      <c r="B6" s="186"/>
      <c r="C6" s="186"/>
      <c r="D6" s="184" t="s">
        <v>194</v>
      </c>
      <c r="E6" s="81"/>
      <c r="F6" s="81"/>
      <c r="G6" s="187"/>
      <c r="H6" s="186"/>
      <c r="I6" s="186"/>
    </row>
    <row r="7" spans="2:9" ht="12" customHeight="1">
      <c r="B7" s="185"/>
      <c r="C7" s="185"/>
      <c r="D7" s="146" t="s">
        <v>256</v>
      </c>
      <c r="E7" s="185"/>
      <c r="F7" s="185"/>
      <c r="G7" s="185"/>
      <c r="H7" s="185"/>
      <c r="I7" s="185"/>
    </row>
    <row r="8" spans="2:9" ht="12" customHeight="1">
      <c r="B8" s="185"/>
      <c r="C8" s="185"/>
      <c r="D8" s="146" t="s">
        <v>257</v>
      </c>
      <c r="E8" s="185"/>
      <c r="F8" s="185"/>
      <c r="G8" s="185"/>
      <c r="H8" s="185"/>
      <c r="I8" s="185"/>
    </row>
    <row r="9" spans="2:9" ht="12.75">
      <c r="B9" s="186"/>
      <c r="C9" s="186"/>
      <c r="D9" s="186"/>
      <c r="E9" s="81"/>
      <c r="F9" s="81"/>
      <c r="G9" s="187"/>
      <c r="H9" s="186"/>
      <c r="I9" s="186"/>
    </row>
    <row r="10" spans="2:9" ht="60">
      <c r="B10" s="195" t="s">
        <v>208</v>
      </c>
      <c r="C10" s="195"/>
      <c r="D10" s="82" t="s">
        <v>209</v>
      </c>
      <c r="E10" s="196" t="s">
        <v>113</v>
      </c>
      <c r="F10" s="196"/>
      <c r="G10" s="83" t="s">
        <v>114</v>
      </c>
      <c r="H10" s="197" t="s">
        <v>115</v>
      </c>
      <c r="I10" s="197"/>
    </row>
    <row r="11" spans="2:9" ht="12">
      <c r="B11" s="203">
        <v>1</v>
      </c>
      <c r="C11" s="203"/>
      <c r="D11" s="84">
        <v>2</v>
      </c>
      <c r="E11" s="204">
        <v>3</v>
      </c>
      <c r="F11" s="204"/>
      <c r="G11" s="56">
        <v>4</v>
      </c>
      <c r="H11" s="204">
        <v>5</v>
      </c>
      <c r="I11" s="204"/>
    </row>
    <row r="12" spans="2:9" ht="12.75" customHeight="1">
      <c r="B12" s="205" t="s">
        <v>4</v>
      </c>
      <c r="C12" s="205"/>
      <c r="D12" s="84">
        <v>100</v>
      </c>
      <c r="E12" s="198">
        <v>1495.55118</v>
      </c>
      <c r="F12" s="198"/>
      <c r="G12" s="85">
        <v>1.93</v>
      </c>
      <c r="H12" s="199"/>
      <c r="I12" s="199"/>
    </row>
    <row r="13" spans="2:9" ht="12" customHeight="1">
      <c r="B13" s="205" t="s">
        <v>195</v>
      </c>
      <c r="C13" s="205"/>
      <c r="D13" s="84"/>
      <c r="E13" s="198"/>
      <c r="F13" s="198"/>
      <c r="G13" s="85"/>
      <c r="H13" s="199"/>
      <c r="I13" s="199"/>
    </row>
    <row r="14" spans="2:9" ht="12" customHeight="1">
      <c r="B14" s="205" t="s">
        <v>196</v>
      </c>
      <c r="C14" s="205"/>
      <c r="D14" s="84">
        <v>110</v>
      </c>
      <c r="E14" s="198"/>
      <c r="F14" s="198"/>
      <c r="G14" s="85"/>
      <c r="H14" s="199"/>
      <c r="I14" s="199"/>
    </row>
    <row r="15" spans="2:9" ht="12" customHeight="1">
      <c r="B15" s="205" t="s">
        <v>197</v>
      </c>
      <c r="C15" s="205"/>
      <c r="D15" s="84">
        <v>120</v>
      </c>
      <c r="E15" s="198"/>
      <c r="F15" s="198"/>
      <c r="G15" s="85"/>
      <c r="H15" s="199"/>
      <c r="I15" s="199"/>
    </row>
    <row r="16" spans="2:9" ht="12" customHeight="1">
      <c r="B16" s="205" t="s">
        <v>10</v>
      </c>
      <c r="C16" s="205"/>
      <c r="D16" s="84">
        <v>200</v>
      </c>
      <c r="E16" s="198"/>
      <c r="F16" s="198"/>
      <c r="G16" s="85"/>
      <c r="H16" s="199"/>
      <c r="I16" s="199"/>
    </row>
    <row r="17" spans="2:9" ht="12" customHeight="1">
      <c r="B17" s="205" t="s">
        <v>195</v>
      </c>
      <c r="C17" s="205"/>
      <c r="D17" s="84"/>
      <c r="E17" s="198"/>
      <c r="F17" s="198"/>
      <c r="G17" s="85"/>
      <c r="H17" s="199"/>
      <c r="I17" s="199"/>
    </row>
    <row r="18" spans="2:9" ht="12" customHeight="1">
      <c r="B18" s="205" t="s">
        <v>196</v>
      </c>
      <c r="C18" s="205"/>
      <c r="D18" s="84">
        <v>210</v>
      </c>
      <c r="E18" s="198"/>
      <c r="F18" s="198"/>
      <c r="G18" s="85"/>
      <c r="H18" s="199"/>
      <c r="I18" s="199"/>
    </row>
    <row r="19" spans="2:9" ht="12" customHeight="1">
      <c r="B19" s="205" t="s">
        <v>197</v>
      </c>
      <c r="C19" s="205"/>
      <c r="D19" s="84">
        <v>220</v>
      </c>
      <c r="E19" s="198"/>
      <c r="F19" s="198"/>
      <c r="G19" s="85"/>
      <c r="H19" s="199"/>
      <c r="I19" s="199"/>
    </row>
    <row r="20" spans="2:10" ht="12" customHeight="1">
      <c r="B20" s="205" t="s">
        <v>210</v>
      </c>
      <c r="C20" s="205"/>
      <c r="D20" s="84">
        <v>300</v>
      </c>
      <c r="E20" s="198">
        <v>0</v>
      </c>
      <c r="F20" s="198"/>
      <c r="G20" s="85"/>
      <c r="H20" s="199"/>
      <c r="I20" s="199"/>
      <c r="J20" s="78"/>
    </row>
    <row r="21" spans="2:9" ht="12" customHeight="1">
      <c r="B21" s="205" t="s">
        <v>195</v>
      </c>
      <c r="C21" s="205"/>
      <c r="D21" s="84"/>
      <c r="E21" s="198"/>
      <c r="F21" s="198"/>
      <c r="G21" s="85"/>
      <c r="H21" s="199"/>
      <c r="I21" s="199"/>
    </row>
    <row r="22" spans="2:9" ht="25.5" customHeight="1">
      <c r="B22" s="205" t="s">
        <v>218</v>
      </c>
      <c r="C22" s="205"/>
      <c r="D22" s="84">
        <v>310</v>
      </c>
      <c r="E22" s="198"/>
      <c r="F22" s="198"/>
      <c r="G22" s="85"/>
      <c r="H22" s="199"/>
      <c r="I22" s="199"/>
    </row>
    <row r="23" spans="2:9" ht="12" customHeight="1">
      <c r="B23" s="205" t="s">
        <v>121</v>
      </c>
      <c r="C23" s="205"/>
      <c r="D23" s="84">
        <v>311</v>
      </c>
      <c r="E23" s="198"/>
      <c r="F23" s="198"/>
      <c r="G23" s="85"/>
      <c r="H23" s="199"/>
      <c r="I23" s="199"/>
    </row>
    <row r="24" spans="2:9" ht="12">
      <c r="B24" s="205" t="s">
        <v>122</v>
      </c>
      <c r="C24" s="205"/>
      <c r="D24" s="84">
        <v>312</v>
      </c>
      <c r="E24" s="198"/>
      <c r="F24" s="198"/>
      <c r="G24" s="85"/>
      <c r="H24" s="199"/>
      <c r="I24" s="199"/>
    </row>
    <row r="25" spans="2:9" ht="12" customHeight="1">
      <c r="B25" s="205" t="s">
        <v>211</v>
      </c>
      <c r="C25" s="205"/>
      <c r="D25" s="84">
        <v>313</v>
      </c>
      <c r="E25" s="198"/>
      <c r="F25" s="198"/>
      <c r="G25" s="85"/>
      <c r="H25" s="199"/>
      <c r="I25" s="199"/>
    </row>
    <row r="26" spans="2:9" ht="12" customHeight="1">
      <c r="B26" s="205" t="s">
        <v>116</v>
      </c>
      <c r="C26" s="205"/>
      <c r="D26" s="84">
        <v>314</v>
      </c>
      <c r="E26" s="198"/>
      <c r="F26" s="198"/>
      <c r="G26" s="85"/>
      <c r="H26" s="199"/>
      <c r="I26" s="199"/>
    </row>
    <row r="27" spans="2:10" ht="22.5" customHeight="1">
      <c r="B27" s="205" t="s">
        <v>117</v>
      </c>
      <c r="C27" s="205"/>
      <c r="D27" s="84">
        <v>315</v>
      </c>
      <c r="E27" s="198"/>
      <c r="F27" s="198"/>
      <c r="G27" s="85"/>
      <c r="H27" s="199"/>
      <c r="I27" s="199"/>
      <c r="J27" s="69"/>
    </row>
    <row r="28" spans="2:9" ht="12.75">
      <c r="B28" s="200" t="s">
        <v>253</v>
      </c>
      <c r="C28" s="201"/>
      <c r="D28" s="86"/>
      <c r="E28" s="235"/>
      <c r="F28" s="236"/>
      <c r="G28" s="85"/>
      <c r="H28" s="237"/>
      <c r="I28" s="238"/>
    </row>
    <row r="29" spans="2:9" ht="12" customHeight="1">
      <c r="B29" s="200" t="s">
        <v>230</v>
      </c>
      <c r="C29" s="201"/>
      <c r="D29" s="86"/>
      <c r="E29" s="235"/>
      <c r="F29" s="236"/>
      <c r="G29" s="87"/>
      <c r="H29" s="239"/>
      <c r="I29" s="239"/>
    </row>
    <row r="30" spans="2:9" ht="12" customHeight="1">
      <c r="B30" s="200" t="s">
        <v>231</v>
      </c>
      <c r="C30" s="201"/>
      <c r="D30" s="86"/>
      <c r="E30" s="235"/>
      <c r="F30" s="236"/>
      <c r="G30" s="87"/>
      <c r="H30" s="239"/>
      <c r="I30" s="239"/>
    </row>
    <row r="31" spans="2:9" ht="12" customHeight="1">
      <c r="B31" s="200" t="s">
        <v>232</v>
      </c>
      <c r="C31" s="201"/>
      <c r="D31" s="86"/>
      <c r="E31" s="235"/>
      <c r="F31" s="236"/>
      <c r="G31" s="87"/>
      <c r="H31" s="239"/>
      <c r="I31" s="239"/>
    </row>
    <row r="32" spans="2:9" ht="12" customHeight="1">
      <c r="B32" s="200" t="s">
        <v>233</v>
      </c>
      <c r="C32" s="201"/>
      <c r="D32" s="86"/>
      <c r="E32" s="235"/>
      <c r="F32" s="236"/>
      <c r="G32" s="87"/>
      <c r="H32" s="239"/>
      <c r="I32" s="239"/>
    </row>
    <row r="33" spans="2:9" ht="12" customHeight="1">
      <c r="B33" s="200" t="s">
        <v>234</v>
      </c>
      <c r="C33" s="201"/>
      <c r="D33" s="86"/>
      <c r="E33" s="235"/>
      <c r="F33" s="236"/>
      <c r="G33" s="87"/>
      <c r="H33" s="239"/>
      <c r="I33" s="239"/>
    </row>
    <row r="34" spans="2:9" ht="12" customHeight="1">
      <c r="B34" s="200" t="s">
        <v>235</v>
      </c>
      <c r="C34" s="201"/>
      <c r="D34" s="86"/>
      <c r="E34" s="235"/>
      <c r="F34" s="236"/>
      <c r="G34" s="87"/>
      <c r="H34" s="239"/>
      <c r="I34" s="239"/>
    </row>
    <row r="35" spans="2:9" ht="13.5" customHeight="1">
      <c r="B35" s="200" t="s">
        <v>236</v>
      </c>
      <c r="C35" s="201"/>
      <c r="D35" s="86"/>
      <c r="E35" s="235"/>
      <c r="F35" s="236"/>
      <c r="G35" s="87"/>
      <c r="H35" s="239"/>
      <c r="I35" s="239"/>
    </row>
    <row r="36" spans="2:9" ht="12" customHeight="1">
      <c r="B36" s="200" t="s">
        <v>237</v>
      </c>
      <c r="C36" s="201"/>
      <c r="D36" s="86"/>
      <c r="E36" s="235"/>
      <c r="F36" s="236"/>
      <c r="G36" s="87"/>
      <c r="H36" s="240"/>
      <c r="I36" s="241"/>
    </row>
    <row r="37" spans="2:9" ht="12" customHeight="1">
      <c r="B37" s="200" t="s">
        <v>238</v>
      </c>
      <c r="C37" s="201"/>
      <c r="D37" s="86"/>
      <c r="E37" s="235"/>
      <c r="F37" s="236"/>
      <c r="G37" s="87"/>
      <c r="H37" s="79"/>
      <c r="I37" s="80"/>
    </row>
    <row r="38" spans="2:9" ht="12" customHeight="1">
      <c r="B38" s="200" t="s">
        <v>242</v>
      </c>
      <c r="C38" s="201"/>
      <c r="D38" s="86"/>
      <c r="E38" s="235"/>
      <c r="F38" s="236"/>
      <c r="G38" s="87"/>
      <c r="H38" s="79"/>
      <c r="I38" s="80"/>
    </row>
    <row r="39" spans="2:9" ht="12" customHeight="1">
      <c r="B39" s="200" t="s">
        <v>239</v>
      </c>
      <c r="C39" s="201"/>
      <c r="D39" s="86"/>
      <c r="E39" s="235"/>
      <c r="F39" s="236"/>
      <c r="G39" s="87"/>
      <c r="H39" s="239"/>
      <c r="I39" s="239"/>
    </row>
    <row r="40" spans="2:9" ht="12" customHeight="1">
      <c r="B40" s="205" t="s">
        <v>118</v>
      </c>
      <c r="C40" s="205"/>
      <c r="D40" s="84">
        <v>316</v>
      </c>
      <c r="E40" s="198"/>
      <c r="F40" s="198"/>
      <c r="G40" s="87"/>
      <c r="H40" s="199"/>
      <c r="I40" s="199"/>
    </row>
    <row r="41" spans="2:9" ht="12.75" customHeight="1">
      <c r="B41" s="205" t="s">
        <v>119</v>
      </c>
      <c r="C41" s="205"/>
      <c r="D41" s="84">
        <v>317</v>
      </c>
      <c r="E41" s="198"/>
      <c r="F41" s="198"/>
      <c r="G41" s="85"/>
      <c r="H41" s="199"/>
      <c r="I41" s="199"/>
    </row>
    <row r="42" spans="2:9" ht="12" customHeight="1">
      <c r="B42" s="244" t="s">
        <v>240</v>
      </c>
      <c r="C42" s="244"/>
      <c r="D42" s="84"/>
      <c r="E42" s="235"/>
      <c r="F42" s="236"/>
      <c r="G42" s="87"/>
      <c r="H42" s="239"/>
      <c r="I42" s="239"/>
    </row>
    <row r="43" spans="2:9" ht="4.5" customHeight="1" hidden="1">
      <c r="B43" s="242"/>
      <c r="C43" s="243"/>
      <c r="D43" s="84"/>
      <c r="E43" s="192"/>
      <c r="F43" s="193"/>
      <c r="G43" s="87"/>
      <c r="H43" s="237"/>
      <c r="I43" s="238"/>
    </row>
    <row r="44" spans="2:9" ht="12">
      <c r="B44" s="244" t="s">
        <v>241</v>
      </c>
      <c r="C44" s="244"/>
      <c r="D44" s="84"/>
      <c r="E44" s="235"/>
      <c r="F44" s="236"/>
      <c r="G44" s="87"/>
      <c r="H44" s="239"/>
      <c r="I44" s="239"/>
    </row>
    <row r="45" spans="2:9" ht="15" customHeight="1">
      <c r="B45" s="205" t="s">
        <v>120</v>
      </c>
      <c r="C45" s="205"/>
      <c r="D45" s="84">
        <v>318</v>
      </c>
      <c r="E45" s="198"/>
      <c r="F45" s="198"/>
      <c r="G45" s="85"/>
      <c r="H45" s="199"/>
      <c r="I45" s="199"/>
    </row>
    <row r="46" spans="2:9" ht="23.25" customHeight="1">
      <c r="B46" s="205" t="s">
        <v>169</v>
      </c>
      <c r="C46" s="205"/>
      <c r="D46" s="84">
        <v>320</v>
      </c>
      <c r="E46" s="198"/>
      <c r="F46" s="198"/>
      <c r="G46" s="87"/>
      <c r="H46" s="199"/>
      <c r="I46" s="199"/>
    </row>
    <row r="47" spans="2:9" ht="12" customHeight="1">
      <c r="B47" s="205" t="s">
        <v>121</v>
      </c>
      <c r="C47" s="205"/>
      <c r="D47" s="84">
        <v>321</v>
      </c>
      <c r="E47" s="198"/>
      <c r="F47" s="198"/>
      <c r="G47" s="85"/>
      <c r="H47" s="199"/>
      <c r="I47" s="199"/>
    </row>
    <row r="48" spans="2:9" ht="12.75" customHeight="1">
      <c r="B48" s="205" t="s">
        <v>122</v>
      </c>
      <c r="C48" s="205"/>
      <c r="D48" s="84">
        <v>322</v>
      </c>
      <c r="E48" s="198"/>
      <c r="F48" s="198"/>
      <c r="G48" s="85"/>
      <c r="H48" s="199"/>
      <c r="I48" s="199"/>
    </row>
    <row r="49" spans="2:9" ht="12" customHeight="1">
      <c r="B49" s="205" t="s">
        <v>211</v>
      </c>
      <c r="C49" s="205"/>
      <c r="D49" s="84">
        <v>323</v>
      </c>
      <c r="E49" s="198"/>
      <c r="F49" s="198"/>
      <c r="G49" s="85"/>
      <c r="H49" s="199"/>
      <c r="I49" s="199"/>
    </row>
    <row r="50" spans="2:9" ht="12" customHeight="1">
      <c r="B50" s="205" t="s">
        <v>116</v>
      </c>
      <c r="C50" s="205"/>
      <c r="D50" s="84">
        <v>324</v>
      </c>
      <c r="E50" s="198"/>
      <c r="F50" s="198"/>
      <c r="G50" s="85"/>
      <c r="H50" s="199"/>
      <c r="I50" s="199"/>
    </row>
    <row r="51" spans="2:9" ht="23.25" customHeight="1">
      <c r="B51" s="205" t="s">
        <v>117</v>
      </c>
      <c r="C51" s="205"/>
      <c r="D51" s="84">
        <v>325</v>
      </c>
      <c r="E51" s="198"/>
      <c r="F51" s="198"/>
      <c r="G51" s="87"/>
      <c r="H51" s="199"/>
      <c r="I51" s="199"/>
    </row>
    <row r="52" spans="2:9" ht="12" customHeight="1">
      <c r="B52" s="205" t="s">
        <v>118</v>
      </c>
      <c r="C52" s="205"/>
      <c r="D52" s="84">
        <v>326</v>
      </c>
      <c r="E52" s="198"/>
      <c r="F52" s="198"/>
      <c r="G52" s="85"/>
      <c r="H52" s="199"/>
      <c r="I52" s="199"/>
    </row>
    <row r="53" spans="2:9" ht="12" customHeight="1">
      <c r="B53" s="205" t="s">
        <v>212</v>
      </c>
      <c r="C53" s="205"/>
      <c r="D53" s="84">
        <v>327</v>
      </c>
      <c r="E53" s="198"/>
      <c r="F53" s="198"/>
      <c r="G53" s="85"/>
      <c r="H53" s="199"/>
      <c r="I53" s="199"/>
    </row>
    <row r="54" spans="2:9" ht="12" customHeight="1">
      <c r="B54" s="205" t="s">
        <v>123</v>
      </c>
      <c r="C54" s="205"/>
      <c r="D54" s="84">
        <v>328</v>
      </c>
      <c r="E54" s="198"/>
      <c r="F54" s="198"/>
      <c r="G54" s="85"/>
      <c r="H54" s="199"/>
      <c r="I54" s="199"/>
    </row>
    <row r="55" spans="2:9" ht="12.75" customHeight="1">
      <c r="B55" s="205" t="s">
        <v>120</v>
      </c>
      <c r="C55" s="205"/>
      <c r="D55" s="84">
        <v>329</v>
      </c>
      <c r="E55" s="198"/>
      <c r="F55" s="198"/>
      <c r="G55" s="85"/>
      <c r="H55" s="199"/>
      <c r="I55" s="199"/>
    </row>
    <row r="56" spans="2:9" ht="27" customHeight="1">
      <c r="B56" s="205" t="s">
        <v>198</v>
      </c>
      <c r="C56" s="205"/>
      <c r="D56" s="84">
        <v>400</v>
      </c>
      <c r="E56" s="198">
        <v>72974.14311</v>
      </c>
      <c r="F56" s="198"/>
      <c r="G56" s="85">
        <v>93.98</v>
      </c>
      <c r="H56" s="199"/>
      <c r="I56" s="199"/>
    </row>
    <row r="57" spans="2:9" ht="12" customHeight="1">
      <c r="B57" s="205" t="s">
        <v>195</v>
      </c>
      <c r="C57" s="205"/>
      <c r="D57" s="84"/>
      <c r="E57" s="198"/>
      <c r="F57" s="198"/>
      <c r="G57" s="85"/>
      <c r="H57" s="199"/>
      <c r="I57" s="199"/>
    </row>
    <row r="58" spans="2:9" ht="12" customHeight="1">
      <c r="B58" s="205" t="s">
        <v>121</v>
      </c>
      <c r="C58" s="205"/>
      <c r="D58" s="84">
        <v>410</v>
      </c>
      <c r="E58" s="198"/>
      <c r="F58" s="198"/>
      <c r="G58" s="85"/>
      <c r="H58" s="199"/>
      <c r="I58" s="199"/>
    </row>
    <row r="59" spans="2:9" ht="12">
      <c r="B59" s="205" t="s">
        <v>122</v>
      </c>
      <c r="C59" s="205"/>
      <c r="D59" s="84">
        <v>420</v>
      </c>
      <c r="E59" s="198"/>
      <c r="F59" s="198"/>
      <c r="G59" s="85"/>
      <c r="H59" s="199"/>
      <c r="I59" s="199"/>
    </row>
    <row r="60" spans="2:9" ht="12" customHeight="1">
      <c r="B60" s="205" t="s">
        <v>211</v>
      </c>
      <c r="C60" s="205"/>
      <c r="D60" s="84">
        <v>430</v>
      </c>
      <c r="E60" s="198"/>
      <c r="F60" s="198"/>
      <c r="G60" s="85"/>
      <c r="H60" s="199"/>
      <c r="I60" s="199"/>
    </row>
    <row r="61" spans="2:9" ht="12" customHeight="1">
      <c r="B61" s="205" t="s">
        <v>116</v>
      </c>
      <c r="C61" s="205"/>
      <c r="D61" s="84">
        <v>440</v>
      </c>
      <c r="E61" s="198"/>
      <c r="F61" s="198"/>
      <c r="G61" s="85"/>
      <c r="H61" s="199"/>
      <c r="I61" s="199"/>
    </row>
    <row r="62" spans="2:9" ht="24" customHeight="1">
      <c r="B62" s="205" t="s">
        <v>117</v>
      </c>
      <c r="C62" s="205"/>
      <c r="D62" s="84">
        <v>450</v>
      </c>
      <c r="E62" s="191">
        <v>65493.7598</v>
      </c>
      <c r="F62" s="191"/>
      <c r="G62" s="85" t="s">
        <v>308</v>
      </c>
      <c r="H62" s="192"/>
      <c r="I62" s="193"/>
    </row>
    <row r="63" spans="2:9" ht="12">
      <c r="B63" s="205" t="s">
        <v>309</v>
      </c>
      <c r="C63" s="205"/>
      <c r="D63" s="188"/>
      <c r="E63" s="191" t="s">
        <v>310</v>
      </c>
      <c r="F63" s="191"/>
      <c r="G63" s="85" t="s">
        <v>311</v>
      </c>
      <c r="H63" s="192"/>
      <c r="I63" s="193"/>
    </row>
    <row r="64" spans="2:9" ht="12">
      <c r="B64" s="205" t="s">
        <v>312</v>
      </c>
      <c r="C64" s="205"/>
      <c r="D64" s="188"/>
      <c r="E64" s="191">
        <v>35.1016</v>
      </c>
      <c r="F64" s="191"/>
      <c r="G64" s="85" t="s">
        <v>313</v>
      </c>
      <c r="H64" s="192"/>
      <c r="I64" s="193"/>
    </row>
    <row r="65" spans="2:9" ht="12">
      <c r="B65" s="203">
        <v>1</v>
      </c>
      <c r="C65" s="203"/>
      <c r="D65" s="84">
        <v>2</v>
      </c>
      <c r="E65" s="204">
        <v>3</v>
      </c>
      <c r="F65" s="204"/>
      <c r="G65" s="56">
        <v>4</v>
      </c>
      <c r="H65" s="204">
        <v>5</v>
      </c>
      <c r="I65" s="204"/>
    </row>
    <row r="66" spans="2:9" ht="12">
      <c r="B66" s="205" t="s">
        <v>314</v>
      </c>
      <c r="C66" s="205"/>
      <c r="D66" s="188"/>
      <c r="E66" s="191" t="s">
        <v>315</v>
      </c>
      <c r="F66" s="191"/>
      <c r="G66" s="85" t="s">
        <v>316</v>
      </c>
      <c r="H66" s="192"/>
      <c r="I66" s="193"/>
    </row>
    <row r="67" spans="2:9" ht="12">
      <c r="B67" s="205" t="s">
        <v>317</v>
      </c>
      <c r="C67" s="205"/>
      <c r="D67" s="188"/>
      <c r="E67" s="191" t="s">
        <v>318</v>
      </c>
      <c r="F67" s="191"/>
      <c r="G67" s="85" t="s">
        <v>319</v>
      </c>
      <c r="H67" s="192"/>
      <c r="I67" s="193"/>
    </row>
    <row r="68" spans="2:9" ht="12">
      <c r="B68" s="205" t="s">
        <v>320</v>
      </c>
      <c r="C68" s="205"/>
      <c r="D68" s="188"/>
      <c r="E68" s="191" t="s">
        <v>321</v>
      </c>
      <c r="F68" s="191"/>
      <c r="G68" s="85" t="s">
        <v>322</v>
      </c>
      <c r="H68" s="192"/>
      <c r="I68" s="193"/>
    </row>
    <row r="69" spans="2:9" ht="12">
      <c r="B69" s="205" t="s">
        <v>323</v>
      </c>
      <c r="C69" s="205"/>
      <c r="D69" s="188"/>
      <c r="E69" s="191" t="s">
        <v>324</v>
      </c>
      <c r="F69" s="191"/>
      <c r="G69" s="85" t="s">
        <v>325</v>
      </c>
      <c r="H69" s="192"/>
      <c r="I69" s="193"/>
    </row>
    <row r="70" spans="2:9" ht="12">
      <c r="B70" s="205" t="s">
        <v>326</v>
      </c>
      <c r="C70" s="205"/>
      <c r="D70" s="188"/>
      <c r="E70" s="191" t="s">
        <v>327</v>
      </c>
      <c r="F70" s="191"/>
      <c r="G70" s="85" t="s">
        <v>328</v>
      </c>
      <c r="H70" s="192"/>
      <c r="I70" s="193"/>
    </row>
    <row r="71" spans="2:9" ht="12">
      <c r="B71" s="205" t="s">
        <v>329</v>
      </c>
      <c r="C71" s="205"/>
      <c r="D71" s="188"/>
      <c r="E71" s="191" t="s">
        <v>330</v>
      </c>
      <c r="F71" s="191"/>
      <c r="G71" s="85" t="s">
        <v>331</v>
      </c>
      <c r="H71" s="192"/>
      <c r="I71" s="193"/>
    </row>
    <row r="72" spans="2:9" ht="12">
      <c r="B72" s="205" t="s">
        <v>332</v>
      </c>
      <c r="C72" s="205"/>
      <c r="D72" s="188"/>
      <c r="E72" s="191" t="s">
        <v>333</v>
      </c>
      <c r="F72" s="191"/>
      <c r="G72" s="85" t="s">
        <v>334</v>
      </c>
      <c r="H72" s="192"/>
      <c r="I72" s="193"/>
    </row>
    <row r="73" spans="2:9" ht="12">
      <c r="B73" s="205" t="s">
        <v>335</v>
      </c>
      <c r="C73" s="205"/>
      <c r="D73" s="188"/>
      <c r="E73" s="191" t="s">
        <v>336</v>
      </c>
      <c r="F73" s="191"/>
      <c r="G73" s="85" t="s">
        <v>337</v>
      </c>
      <c r="H73" s="192"/>
      <c r="I73" s="193"/>
    </row>
    <row r="74" spans="2:9" ht="12">
      <c r="B74" s="205" t="s">
        <v>338</v>
      </c>
      <c r="C74" s="205"/>
      <c r="D74" s="188"/>
      <c r="E74" s="191">
        <v>6130.9727</v>
      </c>
      <c r="F74" s="191"/>
      <c r="G74" s="85" t="s">
        <v>339</v>
      </c>
      <c r="H74" s="192"/>
      <c r="I74" s="193"/>
    </row>
    <row r="75" spans="2:9" ht="12">
      <c r="B75" s="205" t="s">
        <v>340</v>
      </c>
      <c r="C75" s="205"/>
      <c r="D75" s="188"/>
      <c r="E75" s="191">
        <v>6538.9194</v>
      </c>
      <c r="F75" s="191"/>
      <c r="G75" s="85" t="s">
        <v>341</v>
      </c>
      <c r="H75" s="192"/>
      <c r="I75" s="193"/>
    </row>
    <row r="76" spans="2:9" ht="12" customHeight="1">
      <c r="B76" s="205" t="s">
        <v>118</v>
      </c>
      <c r="C76" s="205"/>
      <c r="D76" s="84">
        <v>460</v>
      </c>
      <c r="E76" s="191"/>
      <c r="F76" s="191"/>
      <c r="G76" s="85"/>
      <c r="H76" s="192"/>
      <c r="I76" s="193"/>
    </row>
    <row r="77" spans="2:9" ht="12" customHeight="1">
      <c r="B77" s="205" t="s">
        <v>119</v>
      </c>
      <c r="C77" s="205"/>
      <c r="D77" s="84">
        <v>470</v>
      </c>
      <c r="E77" s="191">
        <v>7480.3833</v>
      </c>
      <c r="F77" s="191"/>
      <c r="G77" s="85" t="s">
        <v>342</v>
      </c>
      <c r="H77" s="192"/>
      <c r="I77" s="193"/>
    </row>
    <row r="78" spans="2:9" ht="12" customHeight="1">
      <c r="B78" s="205" t="s">
        <v>343</v>
      </c>
      <c r="C78" s="205"/>
      <c r="D78" s="188"/>
      <c r="E78" s="191">
        <v>1203.328</v>
      </c>
      <c r="F78" s="191"/>
      <c r="G78" s="85" t="s">
        <v>344</v>
      </c>
      <c r="H78" s="192"/>
      <c r="I78" s="193"/>
    </row>
    <row r="79" spans="2:9" ht="12" customHeight="1">
      <c r="B79" s="205" t="s">
        <v>345</v>
      </c>
      <c r="C79" s="205"/>
      <c r="D79" s="188"/>
      <c r="E79" s="191" t="s">
        <v>346</v>
      </c>
      <c r="F79" s="191"/>
      <c r="G79" s="85" t="s">
        <v>347</v>
      </c>
      <c r="H79" s="192"/>
      <c r="I79" s="193"/>
    </row>
    <row r="80" spans="2:9" ht="12" customHeight="1">
      <c r="B80" s="205" t="s">
        <v>123</v>
      </c>
      <c r="C80" s="205"/>
      <c r="D80" s="84">
        <v>480</v>
      </c>
      <c r="E80" s="191"/>
      <c r="F80" s="191"/>
      <c r="G80" s="85"/>
      <c r="H80" s="198"/>
      <c r="I80" s="198"/>
    </row>
    <row r="81" spans="2:9" ht="12" customHeight="1">
      <c r="B81" s="205" t="s">
        <v>120</v>
      </c>
      <c r="C81" s="205"/>
      <c r="D81" s="84">
        <v>490</v>
      </c>
      <c r="E81" s="191"/>
      <c r="F81" s="191"/>
      <c r="G81" s="85"/>
      <c r="H81" s="198"/>
      <c r="I81" s="198"/>
    </row>
    <row r="82" spans="2:9" ht="12" customHeight="1">
      <c r="B82" s="205" t="s">
        <v>199</v>
      </c>
      <c r="C82" s="205"/>
      <c r="D82" s="84">
        <v>491</v>
      </c>
      <c r="E82" s="191"/>
      <c r="F82" s="191"/>
      <c r="G82" s="85"/>
      <c r="H82" s="198"/>
      <c r="I82" s="198"/>
    </row>
    <row r="83" spans="2:9" ht="12" customHeight="1">
      <c r="B83" s="203"/>
      <c r="C83" s="203"/>
      <c r="D83" s="84"/>
      <c r="E83" s="191"/>
      <c r="F83" s="191"/>
      <c r="G83" s="85"/>
      <c r="H83" s="198"/>
      <c r="I83" s="198"/>
    </row>
    <row r="84" spans="2:9" ht="12" customHeight="1">
      <c r="B84" s="205" t="s">
        <v>201</v>
      </c>
      <c r="C84" s="205"/>
      <c r="D84" s="84">
        <v>500</v>
      </c>
      <c r="E84" s="191"/>
      <c r="F84" s="191"/>
      <c r="G84" s="85"/>
      <c r="H84" s="198"/>
      <c r="I84" s="198"/>
    </row>
    <row r="85" spans="2:9" ht="12.75" customHeight="1">
      <c r="B85" s="205" t="s">
        <v>195</v>
      </c>
      <c r="C85" s="205"/>
      <c r="D85" s="84"/>
      <c r="E85" s="191"/>
      <c r="F85" s="191"/>
      <c r="G85" s="85"/>
      <c r="H85" s="198"/>
      <c r="I85" s="198"/>
    </row>
    <row r="86" spans="2:9" ht="13.5" customHeight="1">
      <c r="B86" s="205" t="s">
        <v>124</v>
      </c>
      <c r="C86" s="205"/>
      <c r="D86" s="84">
        <v>510</v>
      </c>
      <c r="E86" s="191"/>
      <c r="F86" s="191"/>
      <c r="G86" s="85"/>
      <c r="H86" s="198"/>
      <c r="I86" s="198"/>
    </row>
    <row r="87" spans="2:9" ht="12" customHeight="1">
      <c r="B87" s="205" t="s">
        <v>125</v>
      </c>
      <c r="C87" s="205"/>
      <c r="D87" s="84">
        <v>520</v>
      </c>
      <c r="E87" s="191"/>
      <c r="F87" s="191"/>
      <c r="G87" s="85"/>
      <c r="H87" s="198"/>
      <c r="I87" s="198"/>
    </row>
    <row r="88" spans="2:9" ht="12" customHeight="1">
      <c r="B88" s="205" t="s">
        <v>61</v>
      </c>
      <c r="C88" s="205"/>
      <c r="D88" s="84">
        <v>530</v>
      </c>
      <c r="E88" s="191"/>
      <c r="F88" s="191"/>
      <c r="G88" s="85"/>
      <c r="H88" s="198"/>
      <c r="I88" s="198"/>
    </row>
    <row r="89" spans="2:9" ht="12" customHeight="1">
      <c r="B89" s="205" t="s">
        <v>126</v>
      </c>
      <c r="C89" s="205"/>
      <c r="D89" s="84">
        <v>540</v>
      </c>
      <c r="E89" s="191"/>
      <c r="F89" s="191"/>
      <c r="G89" s="85"/>
      <c r="H89" s="198"/>
      <c r="I89" s="198"/>
    </row>
    <row r="90" spans="2:9" ht="24.75" customHeight="1">
      <c r="B90" s="205" t="s">
        <v>217</v>
      </c>
      <c r="C90" s="205"/>
      <c r="D90" s="84">
        <v>600</v>
      </c>
      <c r="E90" s="191"/>
      <c r="F90" s="191"/>
      <c r="G90" s="85"/>
      <c r="H90" s="198"/>
      <c r="I90" s="198"/>
    </row>
    <row r="91" spans="2:9" ht="12" customHeight="1">
      <c r="B91" s="205" t="s">
        <v>213</v>
      </c>
      <c r="C91" s="205"/>
      <c r="D91" s="84">
        <v>700</v>
      </c>
      <c r="E91" s="191"/>
      <c r="F91" s="191"/>
      <c r="G91" s="85"/>
      <c r="H91" s="198"/>
      <c r="I91" s="198"/>
    </row>
    <row r="92" spans="2:9" ht="12" customHeight="1">
      <c r="B92" s="205" t="s">
        <v>127</v>
      </c>
      <c r="C92" s="205"/>
      <c r="D92" s="84">
        <v>800</v>
      </c>
      <c r="E92" s="191"/>
      <c r="F92" s="191"/>
      <c r="G92" s="85"/>
      <c r="H92" s="198"/>
      <c r="I92" s="198"/>
    </row>
    <row r="93" spans="2:9" ht="12" customHeight="1">
      <c r="B93" s="205" t="s">
        <v>128</v>
      </c>
      <c r="C93" s="205"/>
      <c r="D93" s="84">
        <v>900</v>
      </c>
      <c r="E93" s="191"/>
      <c r="F93" s="191"/>
      <c r="G93" s="85"/>
      <c r="H93" s="198"/>
      <c r="I93" s="198"/>
    </row>
    <row r="94" spans="2:9" ht="12" customHeight="1">
      <c r="B94" s="205" t="s">
        <v>214</v>
      </c>
      <c r="C94" s="205"/>
      <c r="D94" s="84">
        <v>1000</v>
      </c>
      <c r="E94" s="191"/>
      <c r="F94" s="191"/>
      <c r="G94" s="85"/>
      <c r="H94" s="199"/>
      <c r="I94" s="199"/>
    </row>
    <row r="95" spans="2:9" ht="12" customHeight="1">
      <c r="B95" s="205" t="s">
        <v>129</v>
      </c>
      <c r="C95" s="205"/>
      <c r="D95" s="84">
        <v>1100</v>
      </c>
      <c r="E95" s="191"/>
      <c r="F95" s="191"/>
      <c r="G95" s="85"/>
      <c r="H95" s="199"/>
      <c r="I95" s="199"/>
    </row>
    <row r="96" spans="2:9" ht="12" customHeight="1">
      <c r="B96" s="205" t="s">
        <v>215</v>
      </c>
      <c r="C96" s="205"/>
      <c r="D96" s="84">
        <v>1200</v>
      </c>
      <c r="E96" s="191">
        <v>3173.86195</v>
      </c>
      <c r="F96" s="191"/>
      <c r="G96" s="190">
        <v>4.09</v>
      </c>
      <c r="H96" s="199"/>
      <c r="I96" s="199"/>
    </row>
    <row r="97" spans="2:9" ht="12" customHeight="1">
      <c r="B97" s="205" t="s">
        <v>195</v>
      </c>
      <c r="C97" s="205"/>
      <c r="D97" s="84"/>
      <c r="E97" s="191"/>
      <c r="F97" s="191"/>
      <c r="G97" s="85"/>
      <c r="H97" s="199"/>
      <c r="I97" s="199"/>
    </row>
    <row r="98" spans="2:9" ht="23.25" customHeight="1">
      <c r="B98" s="205" t="s">
        <v>130</v>
      </c>
      <c r="C98" s="205"/>
      <c r="D98" s="84">
        <v>1210</v>
      </c>
      <c r="E98" s="191">
        <v>3150.86195</v>
      </c>
      <c r="F98" s="191"/>
      <c r="G98" s="85">
        <v>4.06</v>
      </c>
      <c r="H98" s="199"/>
      <c r="I98" s="199"/>
    </row>
    <row r="99" spans="2:9" ht="12">
      <c r="B99" s="205" t="s">
        <v>131</v>
      </c>
      <c r="C99" s="205"/>
      <c r="D99" s="84">
        <v>1220</v>
      </c>
      <c r="E99" s="191"/>
      <c r="F99" s="191"/>
      <c r="G99" s="85"/>
      <c r="H99" s="199"/>
      <c r="I99" s="199"/>
    </row>
    <row r="100" spans="2:9" ht="23.25" customHeight="1">
      <c r="B100" s="205" t="s">
        <v>132</v>
      </c>
      <c r="C100" s="205"/>
      <c r="D100" s="84">
        <v>1230</v>
      </c>
      <c r="E100" s="191"/>
      <c r="F100" s="191"/>
      <c r="G100" s="85"/>
      <c r="H100" s="199"/>
      <c r="I100" s="199"/>
    </row>
    <row r="101" spans="2:9" ht="12" customHeight="1">
      <c r="B101" s="205" t="s">
        <v>200</v>
      </c>
      <c r="C101" s="205"/>
      <c r="D101" s="84">
        <v>1240</v>
      </c>
      <c r="E101" s="191">
        <v>23</v>
      </c>
      <c r="F101" s="191"/>
      <c r="G101" s="85">
        <v>0.03</v>
      </c>
      <c r="H101" s="199"/>
      <c r="I101" s="199"/>
    </row>
    <row r="102" spans="2:9" ht="26.25" customHeight="1">
      <c r="B102" s="205" t="s">
        <v>216</v>
      </c>
      <c r="C102" s="205"/>
      <c r="D102" s="84">
        <v>1300</v>
      </c>
      <c r="E102" s="246">
        <f>E12+E20+E96+E56</f>
        <v>77643.55624</v>
      </c>
      <c r="F102" s="198"/>
      <c r="G102" s="85">
        <f>G96+G56+G12</f>
        <v>100.00000000000001</v>
      </c>
      <c r="H102" s="199"/>
      <c r="I102" s="199"/>
    </row>
    <row r="103" spans="2:9" ht="26.25" customHeight="1">
      <c r="B103" s="88"/>
      <c r="C103" s="88"/>
      <c r="D103" s="89"/>
      <c r="E103" s="90"/>
      <c r="F103" s="90"/>
      <c r="G103" s="91"/>
      <c r="H103" s="92"/>
      <c r="I103" s="92"/>
    </row>
    <row r="104" spans="2:9" ht="12.75">
      <c r="B104" s="186"/>
      <c r="C104" s="186"/>
      <c r="D104" s="186"/>
      <c r="E104" s="81"/>
      <c r="F104" s="81"/>
      <c r="G104" s="187"/>
      <c r="H104" s="186"/>
      <c r="I104" s="186"/>
    </row>
    <row r="105" spans="3:9" ht="12.75">
      <c r="C105" s="93" t="s">
        <v>202</v>
      </c>
      <c r="D105" s="186"/>
      <c r="E105" s="81"/>
      <c r="F105" s="245" t="s">
        <v>203</v>
      </c>
      <c r="G105" s="245"/>
      <c r="H105" s="245"/>
      <c r="I105" s="189"/>
    </row>
    <row r="106" spans="2:9" ht="12.75">
      <c r="B106" s="186"/>
      <c r="C106" s="70"/>
      <c r="D106" s="94" t="s">
        <v>204</v>
      </c>
      <c r="E106" s="95"/>
      <c r="F106" s="81"/>
      <c r="G106" s="187"/>
      <c r="H106" s="186"/>
      <c r="I106" s="189"/>
    </row>
    <row r="107" spans="2:9" ht="12.75">
      <c r="B107" s="186"/>
      <c r="C107" s="186"/>
      <c r="D107" s="186"/>
      <c r="E107" s="81"/>
      <c r="F107" s="81"/>
      <c r="G107" s="187"/>
      <c r="H107" s="186"/>
      <c r="I107" s="189"/>
    </row>
    <row r="108" spans="3:9" ht="24">
      <c r="C108" s="93" t="s">
        <v>205</v>
      </c>
      <c r="D108" s="186"/>
      <c r="E108" s="81"/>
      <c r="F108" s="245" t="s">
        <v>206</v>
      </c>
      <c r="G108" s="245"/>
      <c r="H108" s="245"/>
      <c r="I108" s="189"/>
    </row>
    <row r="109" spans="2:9" ht="12.75">
      <c r="B109" s="186"/>
      <c r="C109" s="66"/>
      <c r="D109" s="94" t="s">
        <v>204</v>
      </c>
      <c r="E109" s="95"/>
      <c r="F109" s="81"/>
      <c r="G109" s="187"/>
      <c r="H109" s="186"/>
      <c r="I109" s="189"/>
    </row>
    <row r="110" spans="3:7" ht="12">
      <c r="C110" s="71"/>
      <c r="D110" s="72"/>
      <c r="E110" s="73"/>
      <c r="F110" s="73"/>
      <c r="G110" s="74"/>
    </row>
    <row r="111" spans="3:7" ht="12">
      <c r="C111" s="71"/>
      <c r="D111" s="72"/>
      <c r="E111" s="73"/>
      <c r="F111" s="73"/>
      <c r="G111" s="74"/>
    </row>
    <row r="112" spans="3:7" ht="12">
      <c r="C112" s="71"/>
      <c r="D112" s="72"/>
      <c r="E112" s="73"/>
      <c r="F112" s="73"/>
      <c r="G112" s="74"/>
    </row>
    <row r="114" ht="12">
      <c r="C114" s="66"/>
    </row>
    <row r="115" ht="12">
      <c r="C115" s="66"/>
    </row>
    <row r="116" ht="12">
      <c r="C116" s="66"/>
    </row>
    <row r="117" ht="12">
      <c r="C117" s="66"/>
    </row>
    <row r="118" ht="12">
      <c r="C118" s="66"/>
    </row>
    <row r="119" ht="12">
      <c r="C119" s="66"/>
    </row>
    <row r="120" ht="12">
      <c r="C120" s="66"/>
    </row>
    <row r="121" ht="12">
      <c r="C121" s="66"/>
    </row>
    <row r="122" ht="12">
      <c r="C122" s="66"/>
    </row>
  </sheetData>
  <mergeCells count="281">
    <mergeCell ref="F105:H105"/>
    <mergeCell ref="F108:H108"/>
    <mergeCell ref="B101:C101"/>
    <mergeCell ref="E101:F101"/>
    <mergeCell ref="H101:I101"/>
    <mergeCell ref="B102:C102"/>
    <mergeCell ref="E102:F102"/>
    <mergeCell ref="H102:I102"/>
    <mergeCell ref="B99:C99"/>
    <mergeCell ref="E99:F99"/>
    <mergeCell ref="H99:I99"/>
    <mergeCell ref="B100:C100"/>
    <mergeCell ref="E100:F100"/>
    <mergeCell ref="H100:I100"/>
    <mergeCell ref="B97:C97"/>
    <mergeCell ref="E97:F97"/>
    <mergeCell ref="H97:I97"/>
    <mergeCell ref="B98:C98"/>
    <mergeCell ref="E98:F98"/>
    <mergeCell ref="H98:I98"/>
    <mergeCell ref="B95:C95"/>
    <mergeCell ref="E95:F95"/>
    <mergeCell ref="H95:I95"/>
    <mergeCell ref="B96:C96"/>
    <mergeCell ref="E96:F96"/>
    <mergeCell ref="H96:I96"/>
    <mergeCell ref="B93:C93"/>
    <mergeCell ref="E93:F93"/>
    <mergeCell ref="H93:I93"/>
    <mergeCell ref="B94:C94"/>
    <mergeCell ref="E94:F94"/>
    <mergeCell ref="H94:I94"/>
    <mergeCell ref="B91:C91"/>
    <mergeCell ref="E91:F91"/>
    <mergeCell ref="H91:I91"/>
    <mergeCell ref="B92:C92"/>
    <mergeCell ref="E92:F92"/>
    <mergeCell ref="H92:I92"/>
    <mergeCell ref="B89:C89"/>
    <mergeCell ref="E89:F89"/>
    <mergeCell ref="H89:I89"/>
    <mergeCell ref="B90:C90"/>
    <mergeCell ref="E90:F90"/>
    <mergeCell ref="H90:I90"/>
    <mergeCell ref="B42:C42"/>
    <mergeCell ref="E42:F42"/>
    <mergeCell ref="H42:I42"/>
    <mergeCell ref="B39:C39"/>
    <mergeCell ref="H40:I40"/>
    <mergeCell ref="H41:I41"/>
    <mergeCell ref="B38:C38"/>
    <mergeCell ref="E38:F38"/>
    <mergeCell ref="B41:C41"/>
    <mergeCell ref="E41:F41"/>
    <mergeCell ref="B40:C40"/>
    <mergeCell ref="E40:F40"/>
    <mergeCell ref="B85:C85"/>
    <mergeCell ref="E85:F85"/>
    <mergeCell ref="H85:I85"/>
    <mergeCell ref="H86:I86"/>
    <mergeCell ref="B86:C86"/>
    <mergeCell ref="E86:F86"/>
    <mergeCell ref="B88:C88"/>
    <mergeCell ref="E88:F88"/>
    <mergeCell ref="H88:I88"/>
    <mergeCell ref="B87:C87"/>
    <mergeCell ref="E87:F87"/>
    <mergeCell ref="H87:I87"/>
    <mergeCell ref="B83:C83"/>
    <mergeCell ref="E83:F83"/>
    <mergeCell ref="H83:I83"/>
    <mergeCell ref="B84:C84"/>
    <mergeCell ref="E84:F84"/>
    <mergeCell ref="H84:I84"/>
    <mergeCell ref="B81:C81"/>
    <mergeCell ref="E81:F81"/>
    <mergeCell ref="H81:I81"/>
    <mergeCell ref="B82:C82"/>
    <mergeCell ref="E82:F82"/>
    <mergeCell ref="H82:I82"/>
    <mergeCell ref="B79:C79"/>
    <mergeCell ref="E79:F79"/>
    <mergeCell ref="H79:I79"/>
    <mergeCell ref="B80:C80"/>
    <mergeCell ref="E80:F80"/>
    <mergeCell ref="H80:I80"/>
    <mergeCell ref="B77:C77"/>
    <mergeCell ref="E77:F77"/>
    <mergeCell ref="H77:I77"/>
    <mergeCell ref="B78:C78"/>
    <mergeCell ref="E78:F78"/>
    <mergeCell ref="H78:I78"/>
    <mergeCell ref="B75:C75"/>
    <mergeCell ref="E75:F75"/>
    <mergeCell ref="H75:I75"/>
    <mergeCell ref="B76:C76"/>
    <mergeCell ref="E76:F76"/>
    <mergeCell ref="H76:I76"/>
    <mergeCell ref="B73:C73"/>
    <mergeCell ref="E73:F73"/>
    <mergeCell ref="H73:I73"/>
    <mergeCell ref="B74:C74"/>
    <mergeCell ref="E74:F74"/>
    <mergeCell ref="H74:I74"/>
    <mergeCell ref="B72:C72"/>
    <mergeCell ref="E72:F72"/>
    <mergeCell ref="H72:I72"/>
    <mergeCell ref="B70:C70"/>
    <mergeCell ref="E70:F70"/>
    <mergeCell ref="H70:I70"/>
    <mergeCell ref="B71:C71"/>
    <mergeCell ref="E71:F71"/>
    <mergeCell ref="H71:I71"/>
    <mergeCell ref="E67:F67"/>
    <mergeCell ref="H67:I67"/>
    <mergeCell ref="B68:C68"/>
    <mergeCell ref="E68:F68"/>
    <mergeCell ref="H68:I68"/>
    <mergeCell ref="B63:C63"/>
    <mergeCell ref="E63:F63"/>
    <mergeCell ref="H63:I63"/>
    <mergeCell ref="B64:C64"/>
    <mergeCell ref="E64:F64"/>
    <mergeCell ref="H64:I64"/>
    <mergeCell ref="B61:C61"/>
    <mergeCell ref="E61:F61"/>
    <mergeCell ref="H61:I61"/>
    <mergeCell ref="B62:C62"/>
    <mergeCell ref="E62:F62"/>
    <mergeCell ref="H62:I62"/>
    <mergeCell ref="B59:C59"/>
    <mergeCell ref="E59:F59"/>
    <mergeCell ref="H59:I59"/>
    <mergeCell ref="B60:C60"/>
    <mergeCell ref="E60:F60"/>
    <mergeCell ref="H60:I60"/>
    <mergeCell ref="B57:C57"/>
    <mergeCell ref="E57:F57"/>
    <mergeCell ref="H57:I57"/>
    <mergeCell ref="B58:C58"/>
    <mergeCell ref="E58:F58"/>
    <mergeCell ref="H58:I58"/>
    <mergeCell ref="B55:C55"/>
    <mergeCell ref="E55:F55"/>
    <mergeCell ref="H55:I55"/>
    <mergeCell ref="B56:C56"/>
    <mergeCell ref="E56:F56"/>
    <mergeCell ref="H56:I56"/>
    <mergeCell ref="B53:C53"/>
    <mergeCell ref="E53:F53"/>
    <mergeCell ref="H53:I53"/>
    <mergeCell ref="B54:C54"/>
    <mergeCell ref="E54:F54"/>
    <mergeCell ref="H54:I54"/>
    <mergeCell ref="H49:I49"/>
    <mergeCell ref="H50:I50"/>
    <mergeCell ref="B51:C51"/>
    <mergeCell ref="B52:C52"/>
    <mergeCell ref="E52:F52"/>
    <mergeCell ref="H52:I52"/>
    <mergeCell ref="B50:C50"/>
    <mergeCell ref="E50:F50"/>
    <mergeCell ref="B47:C47"/>
    <mergeCell ref="E47:F47"/>
    <mergeCell ref="H47:I47"/>
    <mergeCell ref="E51:F51"/>
    <mergeCell ref="H51:I51"/>
    <mergeCell ref="B48:C48"/>
    <mergeCell ref="E48:F48"/>
    <mergeCell ref="H48:I48"/>
    <mergeCell ref="B49:C49"/>
    <mergeCell ref="E49:F49"/>
    <mergeCell ref="B45:C45"/>
    <mergeCell ref="E45:F45"/>
    <mergeCell ref="H45:I45"/>
    <mergeCell ref="H46:I46"/>
    <mergeCell ref="B46:C46"/>
    <mergeCell ref="E46:F46"/>
    <mergeCell ref="H44:I44"/>
    <mergeCell ref="B43:C43"/>
    <mergeCell ref="E43:F43"/>
    <mergeCell ref="B44:C44"/>
    <mergeCell ref="E44:F44"/>
    <mergeCell ref="H43:I43"/>
    <mergeCell ref="B35:C35"/>
    <mergeCell ref="E35:F35"/>
    <mergeCell ref="H35:I35"/>
    <mergeCell ref="E39:F39"/>
    <mergeCell ref="H39:I39"/>
    <mergeCell ref="B37:C37"/>
    <mergeCell ref="E37:F37"/>
    <mergeCell ref="H36:I36"/>
    <mergeCell ref="B36:C36"/>
    <mergeCell ref="E36:F36"/>
    <mergeCell ref="B33:C33"/>
    <mergeCell ref="E33:F33"/>
    <mergeCell ref="H33:I33"/>
    <mergeCell ref="B34:C34"/>
    <mergeCell ref="E34:F34"/>
    <mergeCell ref="H34:I34"/>
    <mergeCell ref="B31:C31"/>
    <mergeCell ref="E31:F31"/>
    <mergeCell ref="H31:I31"/>
    <mergeCell ref="B32:C32"/>
    <mergeCell ref="E32:F32"/>
    <mergeCell ref="H32:I32"/>
    <mergeCell ref="B29:C29"/>
    <mergeCell ref="E29:F29"/>
    <mergeCell ref="H29:I29"/>
    <mergeCell ref="B30:C30"/>
    <mergeCell ref="E30:F30"/>
    <mergeCell ref="H30:I30"/>
    <mergeCell ref="B27:C27"/>
    <mergeCell ref="E27:F27"/>
    <mergeCell ref="H27:I27"/>
    <mergeCell ref="B28:C28"/>
    <mergeCell ref="E28:F28"/>
    <mergeCell ref="H28:I28"/>
    <mergeCell ref="B25:C25"/>
    <mergeCell ref="E25:F25"/>
    <mergeCell ref="H25:I25"/>
    <mergeCell ref="B26:C26"/>
    <mergeCell ref="E26:F26"/>
    <mergeCell ref="H26:I26"/>
    <mergeCell ref="B23:C23"/>
    <mergeCell ref="E23:F23"/>
    <mergeCell ref="H23:I23"/>
    <mergeCell ref="B24:C24"/>
    <mergeCell ref="E24:F24"/>
    <mergeCell ref="H24:I24"/>
    <mergeCell ref="B21:C21"/>
    <mergeCell ref="E21:F21"/>
    <mergeCell ref="H21:I21"/>
    <mergeCell ref="B22:C22"/>
    <mergeCell ref="E22:F22"/>
    <mergeCell ref="H22:I22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1:I1"/>
    <mergeCell ref="B2:I2"/>
    <mergeCell ref="B10:C10"/>
    <mergeCell ref="E10:F10"/>
    <mergeCell ref="H10:I10"/>
    <mergeCell ref="B65:C65"/>
    <mergeCell ref="E65:F65"/>
    <mergeCell ref="H65:I65"/>
    <mergeCell ref="B69:C69"/>
    <mergeCell ref="E69:F69"/>
    <mergeCell ref="H69:I69"/>
    <mergeCell ref="B66:C66"/>
    <mergeCell ref="E66:F66"/>
    <mergeCell ref="H66:I66"/>
    <mergeCell ref="B67:C67"/>
  </mergeCells>
  <printOptions/>
  <pageMargins left="0.35433070866141736" right="0.2362204724409449" top="0.2362204724409449" bottom="0.2362204724409449" header="0.2362204724409449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workbookViewId="0" topLeftCell="B1">
      <selection activeCell="D10" sqref="D10"/>
    </sheetView>
  </sheetViews>
  <sheetFormatPr defaultColWidth="9.140625" defaultRowHeight="12.75"/>
  <cols>
    <col min="1" max="1" width="0.5625" style="6" hidden="1" customWidth="1"/>
    <col min="2" max="2" width="44.57421875" style="6" customWidth="1"/>
    <col min="3" max="3" width="21.421875" style="6" customWidth="1"/>
    <col min="4" max="4" width="17.421875" style="6" customWidth="1"/>
    <col min="5" max="5" width="18.00390625" style="6" customWidth="1"/>
    <col min="6" max="6" width="24.8515625" style="6" customWidth="1"/>
    <col min="7" max="7" width="13.00390625" style="6" customWidth="1"/>
    <col min="8" max="8" width="13.140625" style="6" customWidth="1"/>
    <col min="9" max="16384" width="9.140625" style="6" customWidth="1"/>
  </cols>
  <sheetData>
    <row r="1" ht="12">
      <c r="C1" s="112" t="s">
        <v>221</v>
      </c>
    </row>
    <row r="2" ht="12">
      <c r="C2" s="112" t="s">
        <v>222</v>
      </c>
    </row>
    <row r="3" ht="12">
      <c r="C3" s="142" t="s">
        <v>349</v>
      </c>
    </row>
    <row r="4" ht="12">
      <c r="C4" s="142"/>
    </row>
    <row r="5" ht="12">
      <c r="C5" s="183" t="s">
        <v>193</v>
      </c>
    </row>
    <row r="6" ht="12">
      <c r="C6" s="146" t="s">
        <v>255</v>
      </c>
    </row>
    <row r="7" ht="12">
      <c r="C7" s="184" t="s">
        <v>194</v>
      </c>
    </row>
    <row r="8" ht="12">
      <c r="C8" s="146" t="s">
        <v>256</v>
      </c>
    </row>
    <row r="9" ht="12">
      <c r="C9" s="146" t="s">
        <v>257</v>
      </c>
    </row>
    <row r="10" ht="12">
      <c r="C10" s="146"/>
    </row>
    <row r="11" ht="12">
      <c r="B11" s="6" t="s">
        <v>148</v>
      </c>
    </row>
    <row r="12" ht="12.75" thickBot="1"/>
    <row r="13" spans="2:6" ht="24.75" thickBot="1">
      <c r="B13" s="13" t="s">
        <v>154</v>
      </c>
      <c r="C13" s="13" t="s">
        <v>153</v>
      </c>
      <c r="D13" s="13" t="s">
        <v>152</v>
      </c>
      <c r="E13" s="13" t="s">
        <v>151</v>
      </c>
      <c r="F13" s="13" t="s">
        <v>150</v>
      </c>
    </row>
    <row r="14" spans="2:6" ht="12.75" thickBot="1">
      <c r="B14" s="10">
        <v>1</v>
      </c>
      <c r="C14" s="11">
        <v>2</v>
      </c>
      <c r="D14" s="11">
        <v>3</v>
      </c>
      <c r="E14" s="11">
        <v>4</v>
      </c>
      <c r="F14" s="11">
        <v>5</v>
      </c>
    </row>
    <row r="15" spans="2:6" ht="12.75" thickBot="1">
      <c r="B15" s="10" t="s">
        <v>175</v>
      </c>
      <c r="C15" s="11" t="s">
        <v>175</v>
      </c>
      <c r="D15" s="11" t="s">
        <v>175</v>
      </c>
      <c r="E15" s="11" t="s">
        <v>175</v>
      </c>
      <c r="F15" s="11" t="s">
        <v>175</v>
      </c>
    </row>
    <row r="17" ht="12">
      <c r="B17" s="6" t="s">
        <v>149</v>
      </c>
    </row>
    <row r="18" ht="6" customHeight="1"/>
    <row r="19" ht="12">
      <c r="B19" s="6" t="s">
        <v>219</v>
      </c>
    </row>
    <row r="20" ht="12.75" thickBot="1"/>
    <row r="21" spans="2:8" ht="60.75" thickBot="1">
      <c r="B21" s="8" t="s">
        <v>155</v>
      </c>
      <c r="C21" s="9" t="s">
        <v>156</v>
      </c>
      <c r="D21" s="9" t="s">
        <v>113</v>
      </c>
      <c r="E21" s="9" t="s">
        <v>157</v>
      </c>
      <c r="F21" s="9" t="s">
        <v>158</v>
      </c>
      <c r="G21" s="9" t="s">
        <v>159</v>
      </c>
      <c r="H21" s="9" t="s">
        <v>160</v>
      </c>
    </row>
    <row r="22" spans="2:8" ht="12.75" thickBot="1"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4">
        <v>6</v>
      </c>
      <c r="H22" s="14">
        <v>7</v>
      </c>
    </row>
    <row r="23" spans="1:8" ht="12.75" thickBot="1">
      <c r="A23" s="113"/>
      <c r="B23" s="14" t="s">
        <v>175</v>
      </c>
      <c r="C23" s="14" t="s">
        <v>175</v>
      </c>
      <c r="D23" s="14" t="s">
        <v>175</v>
      </c>
      <c r="E23" s="14" t="s">
        <v>175</v>
      </c>
      <c r="F23" s="14" t="s">
        <v>175</v>
      </c>
      <c r="G23" s="14" t="s">
        <v>175</v>
      </c>
      <c r="H23" s="14" t="s">
        <v>175</v>
      </c>
    </row>
    <row r="25" ht="12">
      <c r="B25" s="6" t="s">
        <v>220</v>
      </c>
    </row>
    <row r="26" ht="12.75" thickBot="1"/>
    <row r="27" spans="2:8" ht="60">
      <c r="B27" s="8" t="s">
        <v>155</v>
      </c>
      <c r="C27" s="9" t="s">
        <v>161</v>
      </c>
      <c r="D27" s="9" t="s">
        <v>162</v>
      </c>
      <c r="E27" s="9" t="s">
        <v>163</v>
      </c>
      <c r="F27" s="9" t="s">
        <v>164</v>
      </c>
      <c r="G27" s="9" t="s">
        <v>159</v>
      </c>
      <c r="H27" s="9" t="s">
        <v>165</v>
      </c>
    </row>
    <row r="28" spans="2:8" ht="12.75" thickBot="1">
      <c r="B28" s="10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1">
        <v>7</v>
      </c>
    </row>
    <row r="29" spans="2:8" ht="12.75" thickBot="1">
      <c r="B29" s="10" t="s">
        <v>175</v>
      </c>
      <c r="C29" s="11" t="s">
        <v>175</v>
      </c>
      <c r="D29" s="11" t="s">
        <v>175</v>
      </c>
      <c r="E29" s="11" t="s">
        <v>175</v>
      </c>
      <c r="F29" s="11" t="s">
        <v>175</v>
      </c>
      <c r="G29" s="11" t="s">
        <v>175</v>
      </c>
      <c r="H29" s="11" t="s">
        <v>175</v>
      </c>
    </row>
    <row r="31" ht="12">
      <c r="B31" s="6" t="s">
        <v>111</v>
      </c>
    </row>
    <row r="32" ht="12">
      <c r="B32" s="6" t="s">
        <v>112</v>
      </c>
    </row>
    <row r="33" ht="12">
      <c r="B33" s="6" t="s">
        <v>68</v>
      </c>
    </row>
    <row r="35" ht="12">
      <c r="B35" s="6" t="s">
        <v>69</v>
      </c>
    </row>
    <row r="36" ht="12">
      <c r="B36" s="6" t="s">
        <v>70</v>
      </c>
    </row>
    <row r="37" ht="12">
      <c r="B37" s="6" t="s">
        <v>176</v>
      </c>
    </row>
    <row r="38" ht="12">
      <c r="B38" s="6" t="s">
        <v>68</v>
      </c>
    </row>
  </sheetData>
  <printOptions/>
  <pageMargins left="0.2362204724409449" right="0.2362204724409449" top="0.2362204724409449" bottom="0.1968503937007874" header="0.2362204724409449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E7" sqref="E7"/>
    </sheetView>
  </sheetViews>
  <sheetFormatPr defaultColWidth="9.140625" defaultRowHeight="12.75"/>
  <cols>
    <col min="1" max="1" width="2.00390625" style="6" customWidth="1"/>
    <col min="2" max="2" width="45.140625" style="6" customWidth="1"/>
    <col min="3" max="3" width="6.8515625" style="6" customWidth="1"/>
    <col min="4" max="4" width="13.7109375" style="6" customWidth="1"/>
    <col min="5" max="5" width="13.7109375" style="34" customWidth="1"/>
    <col min="6" max="6" width="13.421875" style="6" customWidth="1"/>
    <col min="7" max="7" width="5.8515625" style="6" customWidth="1"/>
    <col min="8" max="16384" width="9.140625" style="6" customWidth="1"/>
  </cols>
  <sheetData>
    <row r="1" ht="12">
      <c r="C1" s="112" t="s">
        <v>229</v>
      </c>
    </row>
    <row r="2" ht="12">
      <c r="C2" s="112" t="s">
        <v>223</v>
      </c>
    </row>
    <row r="3" ht="12">
      <c r="C3" s="7"/>
    </row>
    <row r="4" ht="12">
      <c r="C4" s="183" t="s">
        <v>193</v>
      </c>
    </row>
    <row r="5" ht="12">
      <c r="C5" s="146" t="s">
        <v>255</v>
      </c>
    </row>
    <row r="6" ht="12">
      <c r="C6" s="184" t="s">
        <v>194</v>
      </c>
    </row>
    <row r="7" ht="12">
      <c r="C7" s="146" t="s">
        <v>256</v>
      </c>
    </row>
    <row r="8" ht="12">
      <c r="C8" s="146" t="s">
        <v>257</v>
      </c>
    </row>
    <row r="9" ht="12.75" thickBot="1"/>
    <row r="10" spans="2:6" ht="12">
      <c r="B10" s="220" t="s">
        <v>133</v>
      </c>
      <c r="C10" s="9" t="s">
        <v>134</v>
      </c>
      <c r="D10" s="223" t="s">
        <v>180</v>
      </c>
      <c r="E10" s="247" t="s">
        <v>179</v>
      </c>
      <c r="F10" s="209" t="s">
        <v>348</v>
      </c>
    </row>
    <row r="11" spans="2:6" ht="12.75" thickBot="1">
      <c r="B11" s="233"/>
      <c r="C11" s="36" t="s">
        <v>98</v>
      </c>
      <c r="D11" s="231"/>
      <c r="E11" s="248"/>
      <c r="F11" s="36"/>
    </row>
    <row r="12" spans="2:6" ht="12.75" thickBot="1">
      <c r="B12" s="14">
        <v>1</v>
      </c>
      <c r="C12" s="14">
        <v>2</v>
      </c>
      <c r="D12" s="14">
        <v>3</v>
      </c>
      <c r="E12" s="31">
        <v>4</v>
      </c>
      <c r="F12" s="14">
        <v>4</v>
      </c>
    </row>
    <row r="13" spans="2:6" ht="51.75" customHeight="1">
      <c r="B13" s="35" t="s">
        <v>138</v>
      </c>
      <c r="C13" s="35">
        <v>100</v>
      </c>
      <c r="D13" s="96">
        <v>91446.04182</v>
      </c>
      <c r="E13" s="97">
        <v>72146.91095</v>
      </c>
      <c r="F13" s="58">
        <v>34485.70567</v>
      </c>
    </row>
    <row r="14" spans="2:6" ht="12.75" thickBot="1">
      <c r="B14" s="43" t="s">
        <v>135</v>
      </c>
      <c r="C14" s="98"/>
      <c r="D14" s="99"/>
      <c r="E14" s="100"/>
      <c r="F14" s="49"/>
    </row>
    <row r="15" spans="2:6" ht="26.25" customHeight="1" thickBot="1">
      <c r="B15" s="35" t="s">
        <v>139</v>
      </c>
      <c r="C15" s="8">
        <v>110</v>
      </c>
      <c r="D15" s="101">
        <v>0</v>
      </c>
      <c r="E15" s="102">
        <v>0.86913</v>
      </c>
      <c r="F15" s="58">
        <v>34362.46722</v>
      </c>
    </row>
    <row r="16" spans="2:6" ht="60.75" thickBot="1">
      <c r="B16" s="13" t="s">
        <v>140</v>
      </c>
      <c r="C16" s="13">
        <v>120</v>
      </c>
      <c r="D16" s="103">
        <v>19518.05188</v>
      </c>
      <c r="E16" s="104">
        <v>218.05187999999907</v>
      </c>
      <c r="F16" s="103">
        <v>62.39839</v>
      </c>
    </row>
    <row r="17" spans="2:6" ht="36.75" thickBot="1">
      <c r="B17" s="13" t="s">
        <v>141</v>
      </c>
      <c r="C17" s="13">
        <v>130</v>
      </c>
      <c r="D17" s="101">
        <v>0</v>
      </c>
      <c r="E17" s="105">
        <v>0</v>
      </c>
      <c r="F17" s="101">
        <v>60.84006</v>
      </c>
    </row>
    <row r="18" spans="2:6" ht="60.75" thickBot="1">
      <c r="B18" s="13" t="s">
        <v>142</v>
      </c>
      <c r="C18" s="13">
        <v>140</v>
      </c>
      <c r="D18" s="103">
        <v>71927.98994</v>
      </c>
      <c r="E18" s="104">
        <v>71927.98994</v>
      </c>
      <c r="F18" s="103">
        <v>0</v>
      </c>
    </row>
    <row r="19" spans="2:6" ht="13.5" customHeight="1" thickBot="1">
      <c r="B19" s="13" t="s">
        <v>136</v>
      </c>
      <c r="C19" s="13">
        <v>150</v>
      </c>
      <c r="D19" s="106">
        <v>0</v>
      </c>
      <c r="E19" s="107">
        <v>0</v>
      </c>
      <c r="F19" s="106">
        <v>0</v>
      </c>
    </row>
    <row r="20" spans="2:6" ht="36.75" customHeight="1">
      <c r="B20" s="35" t="s">
        <v>143</v>
      </c>
      <c r="C20" s="8">
        <v>200</v>
      </c>
      <c r="D20" s="101">
        <v>3</v>
      </c>
      <c r="E20" s="105">
        <v>5</v>
      </c>
      <c r="F20" s="101">
        <v>698</v>
      </c>
    </row>
    <row r="21" spans="2:6" ht="12.75" thickBot="1">
      <c r="B21" s="43" t="s">
        <v>135</v>
      </c>
      <c r="C21" s="98"/>
      <c r="D21" s="99"/>
      <c r="E21" s="100"/>
      <c r="F21" s="99"/>
    </row>
    <row r="22" spans="2:6" ht="24.75" thickBot="1">
      <c r="B22" s="35" t="s">
        <v>144</v>
      </c>
      <c r="C22" s="8">
        <v>210</v>
      </c>
      <c r="D22" s="101">
        <v>0</v>
      </c>
      <c r="E22" s="105">
        <v>2</v>
      </c>
      <c r="F22" s="101">
        <v>691</v>
      </c>
    </row>
    <row r="23" spans="2:6" ht="60.75" thickBot="1">
      <c r="B23" s="13" t="s">
        <v>145</v>
      </c>
      <c r="C23" s="8">
        <v>220</v>
      </c>
      <c r="D23" s="101">
        <v>1</v>
      </c>
      <c r="E23" s="105">
        <v>1</v>
      </c>
      <c r="F23" s="101">
        <v>4</v>
      </c>
    </row>
    <row r="24" spans="2:6" ht="36.75" thickBot="1">
      <c r="B24" s="13" t="s">
        <v>146</v>
      </c>
      <c r="C24" s="13">
        <v>230</v>
      </c>
      <c r="D24" s="106">
        <v>0</v>
      </c>
      <c r="E24" s="107">
        <v>0</v>
      </c>
      <c r="F24" s="106">
        <v>1</v>
      </c>
    </row>
    <row r="25" spans="2:6" ht="60.75" thickBot="1">
      <c r="B25" s="13" t="s">
        <v>147</v>
      </c>
      <c r="C25" s="13">
        <v>240</v>
      </c>
      <c r="D25" s="106">
        <v>2</v>
      </c>
      <c r="E25" s="107">
        <v>2</v>
      </c>
      <c r="F25" s="106">
        <v>2</v>
      </c>
    </row>
    <row r="26" spans="2:6" ht="12.75" thickBot="1">
      <c r="B26" s="13" t="s">
        <v>137</v>
      </c>
      <c r="C26" s="13">
        <v>250</v>
      </c>
      <c r="D26" s="106">
        <v>0</v>
      </c>
      <c r="E26" s="107">
        <v>0</v>
      </c>
      <c r="F26" s="106">
        <v>0</v>
      </c>
    </row>
    <row r="27" spans="2:6" ht="12">
      <c r="B27" s="108"/>
      <c r="C27" s="108"/>
      <c r="D27" s="109"/>
      <c r="E27" s="110"/>
      <c r="F27" s="109"/>
    </row>
    <row r="29" ht="12">
      <c r="B29" s="6" t="s">
        <v>111</v>
      </c>
    </row>
    <row r="30" spans="2:4" ht="12">
      <c r="B30" s="6" t="s">
        <v>224</v>
      </c>
      <c r="C30" s="111" t="s">
        <v>228</v>
      </c>
      <c r="D30" s="6" t="s">
        <v>225</v>
      </c>
    </row>
    <row r="31" ht="12">
      <c r="D31" s="6" t="s">
        <v>204</v>
      </c>
    </row>
    <row r="33" ht="12">
      <c r="B33" s="6" t="s">
        <v>69</v>
      </c>
    </row>
    <row r="34" ht="12">
      <c r="B34" s="6" t="s">
        <v>70</v>
      </c>
    </row>
    <row r="35" spans="2:4" ht="12">
      <c r="B35" s="6" t="s">
        <v>226</v>
      </c>
      <c r="C35" s="6" t="s">
        <v>228</v>
      </c>
      <c r="D35" s="6" t="s">
        <v>227</v>
      </c>
    </row>
    <row r="36" ht="12">
      <c r="D36" s="6" t="s">
        <v>204</v>
      </c>
    </row>
  </sheetData>
  <mergeCells count="3">
    <mergeCell ref="B10:B11"/>
    <mergeCell ref="E10:E11"/>
    <mergeCell ref="D10:D11"/>
  </mergeCells>
  <printOptions/>
  <pageMargins left="0.24" right="0.25" top="0.28" bottom="0.34" header="0.25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F17" sqref="F17"/>
    </sheetView>
  </sheetViews>
  <sheetFormatPr defaultColWidth="9.140625" defaultRowHeight="12.75"/>
  <cols>
    <col min="1" max="1" width="6.421875" style="27" customWidth="1"/>
    <col min="2" max="2" width="46.421875" style="27" customWidth="1"/>
    <col min="3" max="3" width="12.28125" style="27" customWidth="1"/>
    <col min="4" max="4" width="21.57421875" style="27" customWidth="1"/>
    <col min="5" max="5" width="15.00390625" style="27" customWidth="1"/>
    <col min="6" max="6" width="16.57421875" style="133" bestFit="1" customWidth="1"/>
    <col min="7" max="7" width="15.57421875" style="133" bestFit="1" customWidth="1"/>
    <col min="8" max="8" width="9.140625" style="133" customWidth="1"/>
    <col min="9" max="16384" width="9.140625" style="27" customWidth="1"/>
  </cols>
  <sheetData>
    <row r="2" ht="15" customHeight="1">
      <c r="B2" s="2"/>
    </row>
    <row r="3" spans="2:8" s="182" customFormat="1" ht="13.5">
      <c r="B3" s="170" t="s">
        <v>306</v>
      </c>
      <c r="F3" s="214"/>
      <c r="G3" s="214"/>
      <c r="H3" s="214"/>
    </row>
    <row r="4" spans="2:8" s="182" customFormat="1" ht="13.5">
      <c r="B4" s="250" t="s">
        <v>356</v>
      </c>
      <c r="C4" s="250"/>
      <c r="F4" s="215"/>
      <c r="G4" s="214"/>
      <c r="H4" s="214"/>
    </row>
    <row r="5" spans="1:8" s="124" customFormat="1" ht="12">
      <c r="A5" s="251" t="s">
        <v>193</v>
      </c>
      <c r="B5" s="251"/>
      <c r="C5" s="251"/>
      <c r="D5" s="251"/>
      <c r="E5" s="251"/>
      <c r="F5" s="147"/>
      <c r="G5" s="147"/>
      <c r="H5" s="147"/>
    </row>
    <row r="6" spans="1:8" s="124" customFormat="1" ht="12.75" customHeight="1">
      <c r="A6" s="249" t="s">
        <v>255</v>
      </c>
      <c r="B6" s="249"/>
      <c r="C6" s="249"/>
      <c r="D6" s="249"/>
      <c r="E6" s="249"/>
      <c r="F6" s="66"/>
      <c r="G6" s="66"/>
      <c r="H6" s="66"/>
    </row>
    <row r="7" spans="1:8" s="124" customFormat="1" ht="12">
      <c r="A7" s="252" t="s">
        <v>194</v>
      </c>
      <c r="B7" s="252"/>
      <c r="C7" s="252"/>
      <c r="D7" s="252"/>
      <c r="E7" s="252"/>
      <c r="F7" s="147"/>
      <c r="G7" s="147"/>
      <c r="H7" s="147"/>
    </row>
    <row r="8" spans="1:8" s="124" customFormat="1" ht="12.75" customHeight="1">
      <c r="A8" s="249" t="s">
        <v>256</v>
      </c>
      <c r="B8" s="249"/>
      <c r="C8" s="249"/>
      <c r="D8" s="249"/>
      <c r="E8" s="249"/>
      <c r="F8" s="66"/>
      <c r="G8" s="66"/>
      <c r="H8" s="66"/>
    </row>
    <row r="9" spans="1:8" s="124" customFormat="1" ht="12.75" customHeight="1">
      <c r="A9" s="249" t="s">
        <v>257</v>
      </c>
      <c r="B9" s="249"/>
      <c r="C9" s="249"/>
      <c r="D9" s="249"/>
      <c r="E9" s="249"/>
      <c r="F9" s="66"/>
      <c r="G9" s="66"/>
      <c r="H9" s="66"/>
    </row>
    <row r="10" spans="2:8" ht="14.25" thickBot="1">
      <c r="B10" s="1"/>
      <c r="F10" s="3"/>
      <c r="G10" s="3"/>
      <c r="H10" s="3"/>
    </row>
    <row r="11" spans="2:8" ht="25.5" customHeight="1" thickBot="1">
      <c r="B11" s="114" t="s">
        <v>173</v>
      </c>
      <c r="C11" s="114" t="s">
        <v>174</v>
      </c>
      <c r="D11" s="114" t="s">
        <v>170</v>
      </c>
      <c r="F11" s="3"/>
      <c r="G11" s="3"/>
      <c r="H11" s="3"/>
    </row>
    <row r="12" spans="2:8" ht="26.25" thickBot="1">
      <c r="B12" s="115" t="s">
        <v>243</v>
      </c>
      <c r="C12" s="116">
        <v>10</v>
      </c>
      <c r="D12" s="117">
        <v>90249218.35</v>
      </c>
      <c r="E12" s="118"/>
      <c r="F12" s="3"/>
      <c r="G12" s="3"/>
      <c r="H12" s="3"/>
    </row>
    <row r="13" spans="2:8" s="26" customFormat="1" ht="13.5" thickBot="1">
      <c r="B13" s="119" t="s">
        <v>171</v>
      </c>
      <c r="C13" s="120">
        <v>20</v>
      </c>
      <c r="D13" s="117">
        <v>76514532.78</v>
      </c>
      <c r="E13" s="145"/>
      <c r="F13" s="210"/>
      <c r="G13" s="216"/>
      <c r="H13" s="216"/>
    </row>
    <row r="14" spans="2:8" s="26" customFormat="1" ht="13.5" thickBot="1">
      <c r="B14" s="121" t="s">
        <v>172</v>
      </c>
      <c r="C14" s="122">
        <v>30</v>
      </c>
      <c r="D14" s="117">
        <v>106947773.97</v>
      </c>
      <c r="E14" s="145"/>
      <c r="F14" s="216"/>
      <c r="G14" s="216"/>
      <c r="H14" s="216"/>
    </row>
    <row r="15" spans="2:8" s="26" customFormat="1" ht="42" customHeight="1" thickBot="1">
      <c r="B15" s="121" t="s">
        <v>244</v>
      </c>
      <c r="C15" s="122">
        <v>40</v>
      </c>
      <c r="D15" s="117">
        <v>9000053</v>
      </c>
      <c r="F15" s="217"/>
      <c r="G15" s="216"/>
      <c r="H15" s="216"/>
    </row>
    <row r="16" spans="2:8" s="26" customFormat="1" ht="39" thickBot="1">
      <c r="B16" s="121" t="s">
        <v>245</v>
      </c>
      <c r="C16" s="122">
        <v>50</v>
      </c>
      <c r="D16" s="117">
        <v>5473678.27</v>
      </c>
      <c r="F16" s="217"/>
      <c r="G16" s="216"/>
      <c r="H16" s="216"/>
    </row>
    <row r="17" spans="2:8" ht="27.75" customHeight="1" thickBot="1">
      <c r="B17" s="121" t="s">
        <v>246</v>
      </c>
      <c r="C17" s="122">
        <v>60</v>
      </c>
      <c r="D17" s="117">
        <v>0</v>
      </c>
      <c r="F17" s="218"/>
      <c r="G17" s="3"/>
      <c r="H17" s="3"/>
    </row>
    <row r="18" spans="2:8" ht="51.75" thickBot="1">
      <c r="B18" s="121" t="s">
        <v>247</v>
      </c>
      <c r="C18" s="122">
        <v>70</v>
      </c>
      <c r="D18" s="123">
        <v>20717946.08</v>
      </c>
      <c r="F18" s="219"/>
      <c r="G18" s="3"/>
      <c r="H18" s="3"/>
    </row>
    <row r="19" spans="2:8" ht="26.25" thickBot="1">
      <c r="B19" s="121" t="s">
        <v>248</v>
      </c>
      <c r="C19" s="120">
        <v>80</v>
      </c>
      <c r="D19" s="123">
        <f>D12+D13-D14-D15+D16-D17+D18</f>
        <v>77007548.50999999</v>
      </c>
      <c r="F19" s="218"/>
      <c r="G19" s="218"/>
      <c r="H19" s="3"/>
    </row>
    <row r="20" spans="2:8" ht="13.5">
      <c r="B20" s="1"/>
      <c r="F20" s="3"/>
      <c r="G20" s="4"/>
      <c r="H20" s="3"/>
    </row>
    <row r="21" spans="2:8" ht="13.5">
      <c r="B21" s="1"/>
      <c r="F21" s="3"/>
      <c r="G21" s="3"/>
      <c r="H21" s="3"/>
    </row>
    <row r="22" spans="2:8" ht="12.75">
      <c r="B22" s="124" t="s">
        <v>111</v>
      </c>
      <c r="C22" s="124"/>
      <c r="D22" s="124"/>
      <c r="F22" s="3"/>
      <c r="G22" s="3"/>
      <c r="H22" s="3"/>
    </row>
    <row r="23" spans="2:8" ht="12.75">
      <c r="B23" s="124" t="s">
        <v>249</v>
      </c>
      <c r="C23" s="125"/>
      <c r="D23" s="124" t="s">
        <v>203</v>
      </c>
      <c r="F23" s="3"/>
      <c r="G23" s="218"/>
      <c r="H23" s="3"/>
    </row>
    <row r="24" spans="2:8" ht="12.75">
      <c r="B24" s="124"/>
      <c r="C24" s="126" t="s">
        <v>204</v>
      </c>
      <c r="D24" s="124"/>
      <c r="F24" s="3"/>
      <c r="G24" s="3"/>
      <c r="H24" s="3"/>
    </row>
    <row r="25" spans="2:8" ht="12.75">
      <c r="B25" s="124"/>
      <c r="C25" s="124"/>
      <c r="D25" s="124"/>
      <c r="F25" s="3"/>
      <c r="G25" s="3"/>
      <c r="H25" s="3"/>
    </row>
    <row r="26" spans="2:8" ht="12.75">
      <c r="B26" s="124" t="s">
        <v>69</v>
      </c>
      <c r="C26" s="124"/>
      <c r="D26" s="124"/>
      <c r="F26" s="3"/>
      <c r="G26" s="3"/>
      <c r="H26" s="3"/>
    </row>
    <row r="27" spans="2:8" ht="12.75">
      <c r="B27" s="124" t="s">
        <v>70</v>
      </c>
      <c r="C27" s="124"/>
      <c r="D27" s="124"/>
      <c r="F27" s="3"/>
      <c r="G27" s="3"/>
      <c r="H27" s="3"/>
    </row>
    <row r="28" spans="2:8" ht="12.75">
      <c r="B28" s="124" t="s">
        <v>250</v>
      </c>
      <c r="C28" s="125"/>
      <c r="D28" s="124" t="s">
        <v>206</v>
      </c>
      <c r="F28" s="3"/>
      <c r="G28" s="3"/>
      <c r="H28" s="3"/>
    </row>
    <row r="29" spans="2:8" ht="12.75">
      <c r="B29" s="124"/>
      <c r="C29" s="126" t="s">
        <v>204</v>
      </c>
      <c r="D29" s="124"/>
      <c r="F29" s="3"/>
      <c r="G29" s="3"/>
      <c r="H29" s="3"/>
    </row>
    <row r="30" spans="2:8" ht="12.75">
      <c r="B30" s="124"/>
      <c r="C30" s="124"/>
      <c r="D30" s="124"/>
      <c r="F30" s="3"/>
      <c r="G30" s="3"/>
      <c r="H30" s="3"/>
    </row>
    <row r="31" spans="6:8" ht="12.75">
      <c r="F31" s="3"/>
      <c r="G31" s="3"/>
      <c r="H31" s="3"/>
    </row>
    <row r="32" spans="2:8" ht="33.75">
      <c r="B32" s="127" t="s">
        <v>251</v>
      </c>
      <c r="C32" s="125"/>
      <c r="D32" s="128" t="s">
        <v>252</v>
      </c>
      <c r="F32" s="128"/>
      <c r="G32" s="3"/>
      <c r="H32" s="3"/>
    </row>
    <row r="33" spans="2:8" ht="12.75">
      <c r="B33" s="129"/>
      <c r="C33" s="126" t="s">
        <v>204</v>
      </c>
      <c r="D33" s="126"/>
      <c r="E33" s="129"/>
      <c r="F33" s="128"/>
      <c r="G33" s="3"/>
      <c r="H33" s="3"/>
    </row>
    <row r="34" spans="2:6" ht="13.5">
      <c r="B34" s="1"/>
      <c r="F34" s="215"/>
    </row>
    <row r="35" spans="2:4" s="133" customFormat="1" ht="12.75">
      <c r="B35" s="134"/>
      <c r="C35" s="134"/>
      <c r="D35" s="134"/>
    </row>
    <row r="36" spans="2:5" s="133" customFormat="1" ht="12.75">
      <c r="B36" s="132"/>
      <c r="C36" s="135"/>
      <c r="D36" s="130"/>
      <c r="E36" s="136"/>
    </row>
    <row r="37" spans="2:5" s="133" customFormat="1" ht="12.75">
      <c r="B37" s="137"/>
      <c r="C37" s="137"/>
      <c r="D37" s="131"/>
      <c r="E37" s="135"/>
    </row>
    <row r="38" spans="2:5" s="133" customFormat="1" ht="12.75">
      <c r="B38" s="211"/>
      <c r="C38" s="211"/>
      <c r="D38" s="211"/>
      <c r="E38" s="135"/>
    </row>
    <row r="39" spans="2:4" s="133" customFormat="1" ht="12.75">
      <c r="B39" s="212"/>
      <c r="C39" s="212"/>
      <c r="D39" s="210"/>
    </row>
    <row r="40" spans="2:7" s="133" customFormat="1" ht="12.75">
      <c r="B40" s="212"/>
      <c r="C40" s="212"/>
      <c r="D40" s="210"/>
      <c r="E40" s="4"/>
      <c r="F40" s="138"/>
      <c r="G40" s="139"/>
    </row>
    <row r="41" spans="2:4" s="133" customFormat="1" ht="12.75">
      <c r="B41" s="212"/>
      <c r="C41" s="212"/>
      <c r="D41" s="210"/>
    </row>
    <row r="42" spans="2:7" s="133" customFormat="1" ht="12.75">
      <c r="B42" s="212"/>
      <c r="C42" s="212"/>
      <c r="D42" s="210"/>
      <c r="F42" s="138"/>
      <c r="G42" s="138"/>
    </row>
    <row r="43" spans="2:7" s="133" customFormat="1" ht="12.75">
      <c r="B43" s="212"/>
      <c r="C43" s="212"/>
      <c r="D43" s="210"/>
      <c r="G43" s="138"/>
    </row>
    <row r="44" spans="2:6" s="133" customFormat="1" ht="12.75">
      <c r="B44" s="212"/>
      <c r="C44" s="212"/>
      <c r="D44" s="210"/>
      <c r="F44" s="141"/>
    </row>
    <row r="45" spans="2:6" s="133" customFormat="1" ht="12.75">
      <c r="B45" s="212"/>
      <c r="C45" s="212"/>
      <c r="D45" s="213"/>
      <c r="E45" s="139"/>
      <c r="F45" s="139"/>
    </row>
    <row r="46" spans="2:7" s="133" customFormat="1" ht="12.75">
      <c r="B46" s="212"/>
      <c r="C46" s="212"/>
      <c r="D46" s="213"/>
      <c r="F46" s="139"/>
      <c r="G46" s="138"/>
    </row>
    <row r="47" spans="2:4" s="133" customFormat="1" ht="13.5">
      <c r="B47" s="140"/>
      <c r="D47" s="139"/>
    </row>
    <row r="48" s="133" customFormat="1" ht="13.5">
      <c r="B48" s="140"/>
    </row>
    <row r="49" s="133" customFormat="1" ht="13.5">
      <c r="B49" s="140"/>
    </row>
    <row r="50" s="133" customFormat="1" ht="13.5">
      <c r="B50" s="140"/>
    </row>
    <row r="51" s="133" customFormat="1" ht="13.5">
      <c r="B51" s="140"/>
    </row>
    <row r="52" s="133" customFormat="1" ht="13.5">
      <c r="B52" s="140"/>
    </row>
    <row r="53" s="133" customFormat="1" ht="13.5">
      <c r="B53" s="140"/>
    </row>
    <row r="54" s="133" customFormat="1" ht="12.75"/>
    <row r="55" s="133" customFormat="1" ht="12.75"/>
    <row r="56" s="133" customFormat="1" ht="12.75"/>
    <row r="57" s="133" customFormat="1" ht="12.75"/>
    <row r="58" s="133" customFormat="1" ht="12.75"/>
    <row r="59" s="133" customFormat="1" ht="12.75"/>
    <row r="60" s="133" customFormat="1" ht="12.75"/>
    <row r="61" s="133" customFormat="1" ht="12.75"/>
    <row r="62" s="133" customFormat="1" ht="12.75"/>
    <row r="63" s="133" customFormat="1" ht="12.75"/>
    <row r="64" s="133" customFormat="1" ht="12.75"/>
    <row r="65" s="133" customFormat="1" ht="12.75"/>
    <row r="66" s="133" customFormat="1" ht="12.75"/>
    <row r="67" s="133" customFormat="1" ht="12.75"/>
    <row r="68" s="133" customFormat="1" ht="12.75"/>
    <row r="69" s="133" customFormat="1" ht="12.75"/>
    <row r="70" s="133" customFormat="1" ht="12.75"/>
    <row r="71" s="133" customFormat="1" ht="12.75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3" s="133" customFormat="1" ht="12.75"/>
    <row r="84" s="133" customFormat="1" ht="12.75"/>
    <row r="85" s="133" customFormat="1" ht="12.75"/>
    <row r="86" s="133" customFormat="1" ht="12.75"/>
    <row r="87" s="133" customFormat="1" ht="12.75"/>
    <row r="88" s="133" customFormat="1" ht="12.75"/>
    <row r="89" s="133" customFormat="1" ht="12.75"/>
    <row r="90" s="133" customFormat="1" ht="12.75"/>
    <row r="91" s="133" customFormat="1" ht="12.75"/>
    <row r="92" s="133" customFormat="1" ht="12.75"/>
    <row r="93" s="133" customFormat="1" ht="12.75"/>
    <row r="94" s="133" customFormat="1" ht="12.75"/>
    <row r="95" s="133" customFormat="1" ht="12.75"/>
    <row r="96" s="133" customFormat="1" ht="12.75"/>
    <row r="97" s="133" customFormat="1" ht="12.75"/>
    <row r="98" s="133" customFormat="1" ht="12.75"/>
    <row r="99" s="133" customFormat="1" ht="12.75"/>
    <row r="100" s="133" customFormat="1" ht="12.75"/>
    <row r="101" s="133" customFormat="1" ht="12.75"/>
    <row r="102" s="133" customFormat="1" ht="12.75"/>
    <row r="103" s="133" customFormat="1" ht="12.75"/>
    <row r="104" s="133" customFormat="1" ht="12.75"/>
    <row r="105" s="133" customFormat="1" ht="12.75"/>
    <row r="106" s="133" customFormat="1" ht="12.75"/>
    <row r="107" s="133" customFormat="1" ht="12.75"/>
    <row r="108" s="133" customFormat="1" ht="12.75"/>
    <row r="109" s="133" customFormat="1" ht="12.75"/>
    <row r="110" s="133" customFormat="1" ht="12.75"/>
    <row r="111" s="133" customFormat="1" ht="12.75"/>
    <row r="112" s="133" customFormat="1" ht="12.75"/>
    <row r="113" s="133" customFormat="1" ht="12.75"/>
    <row r="114" s="133" customFormat="1" ht="12.75"/>
    <row r="115" s="133" customFormat="1" ht="12.75"/>
    <row r="116" s="133" customFormat="1" ht="12.75"/>
    <row r="117" s="133" customFormat="1" ht="12.75"/>
    <row r="118" s="133" customFormat="1" ht="12.75"/>
    <row r="119" s="133" customFormat="1" ht="12.75"/>
    <row r="120" s="133" customFormat="1" ht="12.75"/>
    <row r="121" s="133" customFormat="1" ht="12.75"/>
    <row r="122" s="133" customFormat="1" ht="12.75"/>
    <row r="123" s="133" customFormat="1" ht="12.75"/>
    <row r="124" s="133" customFormat="1" ht="12.75"/>
    <row r="125" s="133" customFormat="1" ht="12.75"/>
    <row r="126" s="133" customFormat="1" ht="12.75"/>
    <row r="127" s="133" customFormat="1" ht="12.75"/>
    <row r="128" s="133" customFormat="1" ht="12.75"/>
    <row r="129" s="133" customFormat="1" ht="12.75"/>
    <row r="130" s="133" customFormat="1" ht="12.75"/>
    <row r="131" s="133" customFormat="1" ht="12.75"/>
    <row r="132" s="133" customFormat="1" ht="12.75"/>
    <row r="133" s="133" customFormat="1" ht="12.75"/>
    <row r="134" s="133" customFormat="1" ht="12.75"/>
    <row r="135" s="133" customFormat="1" ht="12.75"/>
    <row r="136" s="133" customFormat="1" ht="12.75"/>
    <row r="137" s="133" customFormat="1" ht="12.75"/>
    <row r="138" s="133" customFormat="1" ht="12.75"/>
    <row r="139" s="133" customFormat="1" ht="12.75"/>
    <row r="140" s="133" customFormat="1" ht="12.75"/>
    <row r="141" s="133" customFormat="1" ht="12.75"/>
    <row r="142" s="133" customFormat="1" ht="12.75"/>
    <row r="143" s="133" customFormat="1" ht="12.75"/>
    <row r="144" s="133" customFormat="1" ht="12.75"/>
    <row r="145" s="133" customFormat="1" ht="12.75"/>
    <row r="146" s="133" customFormat="1" ht="12.75"/>
    <row r="147" s="133" customFormat="1" ht="12.75"/>
    <row r="148" s="133" customFormat="1" ht="12.75"/>
    <row r="149" s="133" customFormat="1" ht="12.75"/>
    <row r="150" s="133" customFormat="1" ht="12.75"/>
    <row r="151" s="133" customFormat="1" ht="12.75"/>
    <row r="152" s="133" customFormat="1" ht="12.75"/>
    <row r="153" s="133" customFormat="1" ht="12.75"/>
    <row r="154" s="133" customFormat="1" ht="12.75"/>
    <row r="155" s="133" customFormat="1" ht="12.75"/>
    <row r="156" s="133" customFormat="1" ht="12.75"/>
    <row r="157" s="133" customFormat="1" ht="12.75"/>
    <row r="158" s="133" customFormat="1" ht="12.75"/>
    <row r="159" s="133" customFormat="1" ht="12.75"/>
    <row r="160" s="133" customFormat="1" ht="12.75"/>
    <row r="161" s="133" customFormat="1" ht="12.75"/>
    <row r="162" s="133" customFormat="1" ht="12.75"/>
    <row r="163" s="133" customFormat="1" ht="12.75"/>
    <row r="164" s="133" customFormat="1" ht="12.75"/>
    <row r="165" s="133" customFormat="1" ht="12.75"/>
    <row r="166" s="133" customFormat="1" ht="12.75"/>
    <row r="167" s="133" customFormat="1" ht="12.75"/>
    <row r="168" s="133" customFormat="1" ht="12.75"/>
    <row r="169" s="133" customFormat="1" ht="12.75"/>
    <row r="170" s="133" customFormat="1" ht="12.75"/>
    <row r="171" s="133" customFormat="1" ht="12.75"/>
    <row r="172" s="133" customFormat="1" ht="12.75"/>
    <row r="173" s="133" customFormat="1" ht="12.75"/>
    <row r="174" s="133" customFormat="1" ht="12.75"/>
    <row r="175" s="133" customFormat="1" ht="12.75"/>
    <row r="176" s="133" customFormat="1" ht="12.75"/>
    <row r="177" s="133" customFormat="1" ht="12.75"/>
    <row r="178" s="133" customFormat="1" ht="12.75"/>
    <row r="179" s="133" customFormat="1" ht="12.75"/>
    <row r="180" s="133" customFormat="1" ht="12.75"/>
    <row r="181" s="133" customFormat="1" ht="12.75"/>
    <row r="182" s="133" customFormat="1" ht="12.75"/>
    <row r="183" s="133" customFormat="1" ht="12.75"/>
    <row r="184" s="133" customFormat="1" ht="12.75"/>
    <row r="185" s="133" customFormat="1" ht="12.75"/>
    <row r="186" s="133" customFormat="1" ht="12.75"/>
    <row r="187" s="133" customFormat="1" ht="12.75"/>
    <row r="188" s="133" customFormat="1" ht="12.75"/>
    <row r="189" s="133" customFormat="1" ht="12.75"/>
    <row r="190" s="133" customFormat="1" ht="12.75"/>
    <row r="191" s="133" customFormat="1" ht="12.75"/>
    <row r="192" s="133" customFormat="1" ht="12.75"/>
    <row r="193" s="133" customFormat="1" ht="12.75"/>
    <row r="194" s="133" customFormat="1" ht="12.75"/>
    <row r="195" s="133" customFormat="1" ht="12.75"/>
    <row r="196" s="133" customFormat="1" ht="12.75"/>
    <row r="197" s="133" customFormat="1" ht="12.75"/>
    <row r="198" s="133" customFormat="1" ht="12.75"/>
    <row r="199" s="133" customFormat="1" ht="12.75"/>
    <row r="200" s="133" customFormat="1" ht="12.75"/>
    <row r="201" s="133" customFormat="1" ht="12.75"/>
    <row r="202" s="133" customFormat="1" ht="12.75"/>
    <row r="203" s="133" customFormat="1" ht="12.75"/>
    <row r="204" s="133" customFormat="1" ht="12.75"/>
    <row r="205" s="133" customFormat="1" ht="12.75"/>
    <row r="206" s="133" customFormat="1" ht="12.75"/>
    <row r="207" s="133" customFormat="1" ht="12.75"/>
    <row r="208" s="133" customFormat="1" ht="12.75"/>
    <row r="209" s="133" customFormat="1" ht="12.75"/>
    <row r="210" s="133" customFormat="1" ht="12.75"/>
    <row r="211" s="133" customFormat="1" ht="12.75"/>
    <row r="212" s="133" customFormat="1" ht="12.75"/>
    <row r="213" s="133" customFormat="1" ht="12.75"/>
    <row r="214" s="133" customFormat="1" ht="12.75"/>
    <row r="215" s="133" customFormat="1" ht="12.75"/>
    <row r="216" s="133" customFormat="1" ht="12.75"/>
    <row r="217" s="133" customFormat="1" ht="12.75"/>
    <row r="218" s="133" customFormat="1" ht="12.75"/>
    <row r="219" s="133" customFormat="1" ht="12.75"/>
    <row r="220" s="133" customFormat="1" ht="12.75"/>
    <row r="221" s="133" customFormat="1" ht="12.75"/>
    <row r="222" s="133" customFormat="1" ht="12.75"/>
    <row r="223" s="133" customFormat="1" ht="12.75"/>
    <row r="224" s="133" customFormat="1" ht="12.75"/>
    <row r="225" s="133" customFormat="1" ht="12.75"/>
    <row r="226" s="133" customFormat="1" ht="12.75"/>
    <row r="227" s="133" customFormat="1" ht="12.75"/>
    <row r="228" s="133" customFormat="1" ht="12.75"/>
    <row r="229" s="133" customFormat="1" ht="12.75"/>
    <row r="230" s="133" customFormat="1" ht="12.75"/>
    <row r="231" s="133" customFormat="1" ht="12.75"/>
    <row r="232" s="133" customFormat="1" ht="12.75"/>
    <row r="233" s="133" customFormat="1" ht="12.75"/>
    <row r="234" s="133" customFormat="1" ht="12.75"/>
    <row r="235" s="133" customFormat="1" ht="12.75"/>
    <row r="236" s="133" customFormat="1" ht="12.75"/>
    <row r="237" s="133" customFormat="1" ht="12.75"/>
    <row r="238" s="133" customFormat="1" ht="12.75"/>
    <row r="239" s="133" customFormat="1" ht="12.75"/>
    <row r="240" s="133" customFormat="1" ht="12.75"/>
    <row r="241" s="133" customFormat="1" ht="12.75"/>
    <row r="242" s="133" customFormat="1" ht="12.75"/>
    <row r="243" s="133" customFormat="1" ht="12.75"/>
    <row r="244" s="133" customFormat="1" ht="12.75"/>
    <row r="245" s="133" customFormat="1" ht="12.75"/>
    <row r="246" s="133" customFormat="1" ht="12.75"/>
    <row r="247" s="133" customFormat="1" ht="12.75"/>
    <row r="248" s="133" customFormat="1" ht="12.75"/>
    <row r="249" s="133" customFormat="1" ht="12.75"/>
    <row r="250" s="133" customFormat="1" ht="12.75"/>
    <row r="251" s="133" customFormat="1" ht="12.75"/>
    <row r="252" s="133" customFormat="1" ht="12.75"/>
    <row r="253" s="133" customFormat="1" ht="12.75"/>
    <row r="254" s="133" customFormat="1" ht="12.75"/>
    <row r="255" s="133" customFormat="1" ht="12.75"/>
    <row r="256" s="133" customFormat="1" ht="12.75"/>
    <row r="257" s="133" customFormat="1" ht="12.75"/>
    <row r="258" s="133" customFormat="1" ht="12.75"/>
    <row r="259" s="133" customFormat="1" ht="12.75"/>
    <row r="260" s="133" customFormat="1" ht="12.75"/>
    <row r="261" s="133" customFormat="1" ht="12.75"/>
    <row r="262" s="133" customFormat="1" ht="12.75"/>
    <row r="263" s="133" customFormat="1" ht="12.75"/>
    <row r="264" s="133" customFormat="1" ht="12.75"/>
    <row r="265" s="133" customFormat="1" ht="12.75"/>
    <row r="266" s="133" customFormat="1" ht="12.75"/>
    <row r="267" s="133" customFormat="1" ht="12.75"/>
    <row r="268" s="133" customFormat="1" ht="12.75"/>
    <row r="269" s="133" customFormat="1" ht="12.75"/>
    <row r="270" s="133" customFormat="1" ht="12.75"/>
    <row r="271" s="133" customFormat="1" ht="12.75"/>
    <row r="272" s="133" customFormat="1" ht="12.75"/>
    <row r="273" s="133" customFormat="1" ht="12.75"/>
    <row r="274" s="133" customFormat="1" ht="12.75"/>
    <row r="275" s="133" customFormat="1" ht="12.75"/>
    <row r="276" s="133" customFormat="1" ht="12.75"/>
    <row r="277" s="133" customFormat="1" ht="12.75"/>
    <row r="278" s="133" customFormat="1" ht="12.75"/>
    <row r="279" s="133" customFormat="1" ht="12.75"/>
    <row r="280" s="133" customFormat="1" ht="12.75"/>
    <row r="281" s="133" customFormat="1" ht="12.75"/>
    <row r="282" s="133" customFormat="1" ht="12.75"/>
    <row r="283" s="133" customFormat="1" ht="12.75"/>
    <row r="284" s="133" customFormat="1" ht="12.75"/>
    <row r="285" s="133" customFormat="1" ht="12.75"/>
    <row r="286" s="133" customFormat="1" ht="12.75"/>
    <row r="287" s="133" customFormat="1" ht="12.75"/>
    <row r="288" s="133" customFormat="1" ht="12.75"/>
    <row r="289" s="133" customFormat="1" ht="12.75"/>
    <row r="290" s="133" customFormat="1" ht="12.75"/>
    <row r="291" s="133" customFormat="1" ht="12.75"/>
    <row r="292" s="133" customFormat="1" ht="12.75"/>
    <row r="293" s="133" customFormat="1" ht="12.75"/>
    <row r="294" s="133" customFormat="1" ht="12.75"/>
    <row r="295" s="133" customFormat="1" ht="12.75"/>
    <row r="296" s="133" customFormat="1" ht="12.75"/>
    <row r="297" s="133" customFormat="1" ht="12.75"/>
    <row r="298" s="133" customFormat="1" ht="12.75"/>
    <row r="299" s="133" customFormat="1" ht="12.75"/>
    <row r="300" s="133" customFormat="1" ht="12.75"/>
    <row r="301" s="133" customFormat="1" ht="12.75"/>
    <row r="302" s="133" customFormat="1" ht="12.75"/>
    <row r="303" s="133" customFormat="1" ht="12.75"/>
    <row r="304" s="133" customFormat="1" ht="12.75"/>
    <row r="305" s="133" customFormat="1" ht="12.75"/>
    <row r="306" s="133" customFormat="1" ht="12.75"/>
    <row r="307" s="133" customFormat="1" ht="12.75"/>
    <row r="308" s="133" customFormat="1" ht="12.75"/>
    <row r="309" s="133" customFormat="1" ht="12.75"/>
    <row r="310" s="133" customFormat="1" ht="12.75"/>
    <row r="311" s="133" customFormat="1" ht="12.75"/>
    <row r="312" s="133" customFormat="1" ht="12.75"/>
    <row r="313" s="133" customFormat="1" ht="12.75"/>
    <row r="314" s="133" customFormat="1" ht="12.75"/>
    <row r="315" s="133" customFormat="1" ht="12.75"/>
    <row r="316" s="133" customFormat="1" ht="12.75"/>
    <row r="317" s="133" customFormat="1" ht="12.75"/>
    <row r="318" s="133" customFormat="1" ht="12.75"/>
    <row r="319" s="133" customFormat="1" ht="12.75"/>
    <row r="320" s="133" customFormat="1" ht="12.75"/>
    <row r="321" s="133" customFormat="1" ht="12.75"/>
    <row r="322" s="133" customFormat="1" ht="12.75"/>
    <row r="323" s="133" customFormat="1" ht="12.75"/>
    <row r="324" s="133" customFormat="1" ht="12.75"/>
    <row r="325" s="133" customFormat="1" ht="12.75"/>
    <row r="326" s="133" customFormat="1" ht="12.75"/>
    <row r="327" s="133" customFormat="1" ht="12.75"/>
    <row r="328" s="133" customFormat="1" ht="12.75"/>
    <row r="329" s="133" customFormat="1" ht="12.75"/>
    <row r="330" s="133" customFormat="1" ht="12.75"/>
    <row r="331" s="133" customFormat="1" ht="12.75"/>
    <row r="332" s="133" customFormat="1" ht="12.75"/>
    <row r="333" s="133" customFormat="1" ht="12.75"/>
    <row r="334" s="133" customFormat="1" ht="12.75"/>
    <row r="335" s="133" customFormat="1" ht="12.75"/>
    <row r="336" s="133" customFormat="1" ht="12.75"/>
    <row r="337" s="133" customFormat="1" ht="12.75"/>
    <row r="338" s="133" customFormat="1" ht="12.75"/>
    <row r="339" s="133" customFormat="1" ht="12.75"/>
    <row r="340" s="133" customFormat="1" ht="12.75"/>
    <row r="341" s="133" customFormat="1" ht="12.75"/>
    <row r="342" s="133" customFormat="1" ht="12.75"/>
    <row r="343" s="133" customFormat="1" ht="12.75"/>
    <row r="344" s="133" customFormat="1" ht="12.75"/>
    <row r="345" s="133" customFormat="1" ht="12.75"/>
    <row r="346" s="133" customFormat="1" ht="12.75"/>
    <row r="347" s="133" customFormat="1" ht="12.75"/>
    <row r="348" s="133" customFormat="1" ht="12.75"/>
    <row r="349" s="133" customFormat="1" ht="12.75"/>
    <row r="350" s="133" customFormat="1" ht="12.75"/>
    <row r="351" s="133" customFormat="1" ht="12.75"/>
    <row r="352" s="133" customFormat="1" ht="12.75"/>
    <row r="353" s="133" customFormat="1" ht="12.75"/>
    <row r="354" s="133" customFormat="1" ht="12.75"/>
    <row r="355" s="133" customFormat="1" ht="12.75"/>
    <row r="356" s="133" customFormat="1" ht="12.75"/>
    <row r="357" s="133" customFormat="1" ht="12.75"/>
    <row r="358" s="133" customFormat="1" ht="12.75"/>
    <row r="359" s="133" customFormat="1" ht="12.75"/>
    <row r="360" s="133" customFormat="1" ht="12.75"/>
    <row r="361" s="133" customFormat="1" ht="12.75"/>
    <row r="362" s="133" customFormat="1" ht="12.75"/>
    <row r="363" s="133" customFormat="1" ht="12.75"/>
    <row r="364" s="133" customFormat="1" ht="12.75"/>
    <row r="365" s="133" customFormat="1" ht="12.75"/>
    <row r="366" s="133" customFormat="1" ht="12.75"/>
    <row r="367" s="133" customFormat="1" ht="12.75"/>
    <row r="368" s="133" customFormat="1" ht="12.75"/>
    <row r="369" s="133" customFormat="1" ht="12.75"/>
    <row r="370" s="133" customFormat="1" ht="12.75"/>
    <row r="371" s="133" customFormat="1" ht="12.75"/>
    <row r="372" s="133" customFormat="1" ht="12.75"/>
    <row r="373" s="133" customFormat="1" ht="12.75"/>
    <row r="374" s="133" customFormat="1" ht="12.75"/>
    <row r="375" s="133" customFormat="1" ht="12.75"/>
    <row r="376" s="133" customFormat="1" ht="12.75"/>
    <row r="377" s="133" customFormat="1" ht="12.75"/>
    <row r="378" s="133" customFormat="1" ht="12.75"/>
    <row r="379" s="133" customFormat="1" ht="12.75"/>
    <row r="380" s="133" customFormat="1" ht="12.75"/>
    <row r="381" s="133" customFormat="1" ht="12.75"/>
    <row r="382" s="133" customFormat="1" ht="12.75"/>
    <row r="383" s="133" customFormat="1" ht="12.75"/>
    <row r="384" s="133" customFormat="1" ht="12.75"/>
    <row r="385" s="133" customFormat="1" ht="12.75"/>
    <row r="386" s="133" customFormat="1" ht="12.75"/>
    <row r="387" s="133" customFormat="1" ht="12.75"/>
    <row r="388" s="133" customFormat="1" ht="12.75"/>
    <row r="389" s="133" customFormat="1" ht="12.75"/>
    <row r="390" s="133" customFormat="1" ht="12.75"/>
    <row r="391" s="133" customFormat="1" ht="12.75"/>
    <row r="392" s="133" customFormat="1" ht="12.75"/>
    <row r="393" s="133" customFormat="1" ht="12.75"/>
    <row r="394" s="133" customFormat="1" ht="12.75"/>
    <row r="395" s="133" customFormat="1" ht="12.75"/>
    <row r="396" s="133" customFormat="1" ht="12.75"/>
    <row r="397" s="133" customFormat="1" ht="12.75"/>
    <row r="398" s="133" customFormat="1" ht="12.75"/>
    <row r="399" s="133" customFormat="1" ht="12.75"/>
    <row r="400" s="133" customFormat="1" ht="12.75"/>
    <row r="401" s="133" customFormat="1" ht="12.75"/>
    <row r="402" s="133" customFormat="1" ht="12.75"/>
    <row r="403" s="133" customFormat="1" ht="12.75"/>
    <row r="404" s="133" customFormat="1" ht="12.75"/>
    <row r="405" s="133" customFormat="1" ht="12.75"/>
    <row r="406" s="133" customFormat="1" ht="12.75"/>
    <row r="407" s="133" customFormat="1" ht="12.75"/>
    <row r="408" s="133" customFormat="1" ht="12.75"/>
    <row r="409" s="133" customFormat="1" ht="12.75"/>
    <row r="410" s="133" customFormat="1" ht="12.75"/>
    <row r="411" s="133" customFormat="1" ht="12.75"/>
    <row r="412" s="133" customFormat="1" ht="12.75"/>
    <row r="413" s="133" customFormat="1" ht="12.75"/>
    <row r="414" s="133" customFormat="1" ht="12.75"/>
    <row r="415" s="133" customFormat="1" ht="12.75"/>
    <row r="416" s="133" customFormat="1" ht="12.75"/>
    <row r="417" s="133" customFormat="1" ht="12.75"/>
    <row r="418" s="133" customFormat="1" ht="12.75"/>
    <row r="419" s="133" customFormat="1" ht="12.75"/>
    <row r="420" s="133" customFormat="1" ht="12.75"/>
    <row r="421" s="133" customFormat="1" ht="12.75"/>
    <row r="422" s="133" customFormat="1" ht="12.75"/>
    <row r="423" s="133" customFormat="1" ht="12.75"/>
    <row r="424" s="133" customFormat="1" ht="12.75"/>
    <row r="425" s="133" customFormat="1" ht="12.75"/>
    <row r="426" s="133" customFormat="1" ht="12.75"/>
    <row r="427" s="133" customFormat="1" ht="12.75"/>
    <row r="428" s="133" customFormat="1" ht="12.75"/>
    <row r="429" s="133" customFormat="1" ht="12.75"/>
    <row r="430" s="133" customFormat="1" ht="12.75"/>
    <row r="431" s="133" customFormat="1" ht="12.75"/>
    <row r="432" s="133" customFormat="1" ht="12.75"/>
    <row r="433" s="133" customFormat="1" ht="12.75"/>
    <row r="434" s="133" customFormat="1" ht="12.75"/>
    <row r="435" s="133" customFormat="1" ht="12.75"/>
    <row r="436" s="133" customFormat="1" ht="12.75"/>
    <row r="437" s="133" customFormat="1" ht="12.75"/>
    <row r="438" s="133" customFormat="1" ht="12.75"/>
    <row r="439" s="133" customFormat="1" ht="12.75"/>
    <row r="440" s="133" customFormat="1" ht="12.75"/>
    <row r="441" s="133" customFormat="1" ht="12.75"/>
    <row r="442" s="133" customFormat="1" ht="12.75"/>
    <row r="443" s="133" customFormat="1" ht="12.75"/>
    <row r="444" s="133" customFormat="1" ht="12.75"/>
    <row r="445" s="133" customFormat="1" ht="12.75"/>
    <row r="446" s="133" customFormat="1" ht="12.75"/>
    <row r="447" s="133" customFormat="1" ht="12.75"/>
    <row r="448" s="133" customFormat="1" ht="12.75"/>
    <row r="449" s="133" customFormat="1" ht="12.75"/>
    <row r="450" s="133" customFormat="1" ht="12.75"/>
    <row r="451" s="133" customFormat="1" ht="12.75"/>
    <row r="452" s="133" customFormat="1" ht="12.75"/>
    <row r="453" s="133" customFormat="1" ht="12.75"/>
    <row r="454" s="133" customFormat="1" ht="12.75"/>
    <row r="455" s="133" customFormat="1" ht="12.75"/>
    <row r="456" s="133" customFormat="1" ht="12.75"/>
    <row r="457" s="133" customFormat="1" ht="12.75"/>
    <row r="458" s="133" customFormat="1" ht="12.75"/>
    <row r="459" s="133" customFormat="1" ht="12.75"/>
    <row r="460" s="133" customFormat="1" ht="12.75"/>
    <row r="461" s="133" customFormat="1" ht="12.75"/>
    <row r="462" s="133" customFormat="1" ht="12.75"/>
    <row r="463" s="133" customFormat="1" ht="12.75"/>
    <row r="464" s="133" customFormat="1" ht="12.75"/>
    <row r="465" s="133" customFormat="1" ht="12.75"/>
    <row r="466" s="133" customFormat="1" ht="12.75"/>
    <row r="467" s="133" customFormat="1" ht="12.75"/>
    <row r="468" s="133" customFormat="1" ht="12.75"/>
    <row r="469" s="133" customFormat="1" ht="12.75"/>
    <row r="470" s="133" customFormat="1" ht="12.75"/>
    <row r="471" s="133" customFormat="1" ht="12.75"/>
    <row r="472" s="133" customFormat="1" ht="12.75"/>
    <row r="473" s="133" customFormat="1" ht="12.75"/>
    <row r="474" s="133" customFormat="1" ht="12.75"/>
    <row r="475" s="133" customFormat="1" ht="12.75"/>
    <row r="476" s="133" customFormat="1" ht="12.75"/>
    <row r="477" s="133" customFormat="1" ht="12.75"/>
    <row r="478" s="133" customFormat="1" ht="12.75"/>
    <row r="479" s="133" customFormat="1" ht="12.75"/>
    <row r="480" s="133" customFormat="1" ht="12.75"/>
    <row r="481" s="133" customFormat="1" ht="12.75"/>
    <row r="482" s="133" customFormat="1" ht="12.75"/>
    <row r="483" s="133" customFormat="1" ht="12.75"/>
    <row r="484" s="133" customFormat="1" ht="12.75"/>
    <row r="485" s="133" customFormat="1" ht="12.75"/>
    <row r="486" s="133" customFormat="1" ht="12.75"/>
    <row r="487" s="133" customFormat="1" ht="12.75"/>
    <row r="488" s="133" customFormat="1" ht="12.75"/>
    <row r="489" s="133" customFormat="1" ht="12.75"/>
    <row r="490" s="133" customFormat="1" ht="12.75"/>
    <row r="491" s="133" customFormat="1" ht="12.75"/>
    <row r="492" s="133" customFormat="1" ht="12.75"/>
    <row r="493" s="133" customFormat="1" ht="12.75"/>
    <row r="494" s="133" customFormat="1" ht="12.75"/>
    <row r="495" s="133" customFormat="1" ht="12.75"/>
    <row r="496" s="133" customFormat="1" ht="12.75"/>
    <row r="497" s="133" customFormat="1" ht="12.75"/>
    <row r="498" s="133" customFormat="1" ht="12.75"/>
    <row r="499" s="133" customFormat="1" ht="12.75"/>
    <row r="500" s="133" customFormat="1" ht="12.75"/>
    <row r="501" s="133" customFormat="1" ht="12.75"/>
    <row r="502" s="133" customFormat="1" ht="12.75"/>
    <row r="503" s="133" customFormat="1" ht="12.75"/>
    <row r="504" s="133" customFormat="1" ht="12.75"/>
    <row r="505" s="133" customFormat="1" ht="12.75"/>
    <row r="506" s="133" customFormat="1" ht="12.75"/>
    <row r="507" s="133" customFormat="1" ht="12.75"/>
    <row r="508" s="133" customFormat="1" ht="12.75"/>
    <row r="509" s="133" customFormat="1" ht="12.75"/>
    <row r="510" s="133" customFormat="1" ht="12.75"/>
    <row r="511" s="133" customFormat="1" ht="12.75"/>
    <row r="512" s="133" customFormat="1" ht="12.75"/>
    <row r="513" s="133" customFormat="1" ht="12.75"/>
    <row r="514" s="133" customFormat="1" ht="12.75"/>
    <row r="515" s="133" customFormat="1" ht="12.75"/>
    <row r="516" s="133" customFormat="1" ht="12.75"/>
    <row r="517" s="133" customFormat="1" ht="12.75"/>
    <row r="518" s="133" customFormat="1" ht="12.75"/>
    <row r="519" s="133" customFormat="1" ht="12.75"/>
    <row r="520" s="133" customFormat="1" ht="12.75"/>
    <row r="521" s="133" customFormat="1" ht="12.75"/>
    <row r="522" s="133" customFormat="1" ht="12.75"/>
    <row r="523" s="133" customFormat="1" ht="12.75"/>
    <row r="524" s="133" customFormat="1" ht="12.75"/>
    <row r="525" s="133" customFormat="1" ht="12.75"/>
    <row r="526" s="133" customFormat="1" ht="12.75"/>
    <row r="527" s="133" customFormat="1" ht="12.75"/>
    <row r="528" s="133" customFormat="1" ht="12.75"/>
    <row r="529" s="133" customFormat="1" ht="12.75"/>
    <row r="530" s="133" customFormat="1" ht="12.75"/>
    <row r="531" s="133" customFormat="1" ht="12.75"/>
    <row r="532" s="133" customFormat="1" ht="12.75"/>
    <row r="533" s="133" customFormat="1" ht="12.75"/>
    <row r="534" s="133" customFormat="1" ht="12.75"/>
    <row r="535" s="133" customFormat="1" ht="12.75"/>
    <row r="536" s="133" customFormat="1" ht="12.75"/>
    <row r="537" s="133" customFormat="1" ht="12.75"/>
    <row r="538" s="133" customFormat="1" ht="12.75"/>
    <row r="539" s="133" customFormat="1" ht="12.75"/>
    <row r="540" s="133" customFormat="1" ht="12.75"/>
    <row r="541" s="133" customFormat="1" ht="12.75"/>
    <row r="542" s="133" customFormat="1" ht="12.75"/>
    <row r="543" s="133" customFormat="1" ht="12.75"/>
    <row r="544" s="133" customFormat="1" ht="12.75"/>
    <row r="545" s="133" customFormat="1" ht="12.75"/>
    <row r="546" s="133" customFormat="1" ht="12.75"/>
    <row r="547" s="133" customFormat="1" ht="12.75"/>
    <row r="548" s="133" customFormat="1" ht="12.75"/>
    <row r="549" s="133" customFormat="1" ht="12.75"/>
    <row r="550" s="133" customFormat="1" ht="12.75"/>
    <row r="551" s="133" customFormat="1" ht="12.75"/>
    <row r="552" s="133" customFormat="1" ht="12.75"/>
    <row r="553" s="133" customFormat="1" ht="12.75"/>
    <row r="554" s="133" customFormat="1" ht="12.75"/>
    <row r="555" s="133" customFormat="1" ht="12.75"/>
    <row r="556" s="133" customFormat="1" ht="12.75"/>
    <row r="557" s="133" customFormat="1" ht="12.75"/>
    <row r="558" s="133" customFormat="1" ht="12.75"/>
    <row r="559" s="133" customFormat="1" ht="12.75"/>
    <row r="560" s="133" customFormat="1" ht="12.75"/>
    <row r="561" s="133" customFormat="1" ht="12.75"/>
    <row r="562" s="133" customFormat="1" ht="12.75"/>
    <row r="563" s="133" customFormat="1" ht="12.75"/>
    <row r="564" s="133" customFormat="1" ht="12.75"/>
    <row r="565" s="133" customFormat="1" ht="12.75"/>
    <row r="566" s="133" customFormat="1" ht="12.75"/>
    <row r="567" s="133" customFormat="1" ht="12.75"/>
    <row r="568" s="133" customFormat="1" ht="12.75"/>
    <row r="569" s="133" customFormat="1" ht="12.75"/>
    <row r="570" s="133" customFormat="1" ht="12.75"/>
    <row r="571" s="133" customFormat="1" ht="12.75"/>
    <row r="572" s="133" customFormat="1" ht="12.75"/>
    <row r="573" s="133" customFormat="1" ht="12.75"/>
    <row r="574" s="133" customFormat="1" ht="12.75"/>
    <row r="575" s="133" customFormat="1" ht="12.75"/>
    <row r="576" s="133" customFormat="1" ht="12.75"/>
    <row r="577" s="133" customFormat="1" ht="12.75"/>
    <row r="578" s="133" customFormat="1" ht="12.75"/>
    <row r="579" s="133" customFormat="1" ht="12.75"/>
    <row r="580" s="133" customFormat="1" ht="12.75"/>
    <row r="581" s="133" customFormat="1" ht="12.75"/>
    <row r="582" s="133" customFormat="1" ht="12.75"/>
    <row r="583" s="133" customFormat="1" ht="12.75"/>
    <row r="584" s="133" customFormat="1" ht="12.75"/>
    <row r="585" s="133" customFormat="1" ht="12.75"/>
    <row r="586" s="133" customFormat="1" ht="12.75"/>
    <row r="587" s="133" customFormat="1" ht="12.75"/>
    <row r="588" s="133" customFormat="1" ht="12.75"/>
    <row r="589" s="133" customFormat="1" ht="12.75"/>
    <row r="590" s="133" customFormat="1" ht="12.75"/>
    <row r="591" s="133" customFormat="1" ht="12.75"/>
    <row r="592" s="133" customFormat="1" ht="12.75"/>
    <row r="593" s="133" customFormat="1" ht="12.75"/>
    <row r="594" s="133" customFormat="1" ht="12.75"/>
    <row r="595" s="133" customFormat="1" ht="12.75"/>
    <row r="596" s="133" customFormat="1" ht="12.75"/>
    <row r="597" s="133" customFormat="1" ht="12.75"/>
    <row r="598" s="133" customFormat="1" ht="12.75"/>
    <row r="599" s="133" customFormat="1" ht="12.75"/>
    <row r="600" s="133" customFormat="1" ht="12.75"/>
    <row r="601" s="133" customFormat="1" ht="12.75"/>
    <row r="602" s="133" customFormat="1" ht="12.75"/>
    <row r="603" s="133" customFormat="1" ht="12.75"/>
    <row r="604" s="133" customFormat="1" ht="12.75"/>
    <row r="605" s="133" customFormat="1" ht="12.75"/>
    <row r="606" s="133" customFormat="1" ht="12.75"/>
    <row r="607" s="133" customFormat="1" ht="12.75"/>
    <row r="608" s="133" customFormat="1" ht="12.75"/>
    <row r="609" s="133" customFormat="1" ht="12.75"/>
    <row r="610" s="133" customFormat="1" ht="12.75"/>
    <row r="611" s="133" customFormat="1" ht="12.75"/>
    <row r="612" s="133" customFormat="1" ht="12.75"/>
    <row r="613" s="133" customFormat="1" ht="12.75"/>
    <row r="614" s="133" customFormat="1" ht="12.75"/>
    <row r="615" s="133" customFormat="1" ht="12.75"/>
    <row r="616" s="133" customFormat="1" ht="12.75"/>
    <row r="617" s="133" customFormat="1" ht="12.75"/>
    <row r="618" s="133" customFormat="1" ht="12.75"/>
    <row r="619" s="133" customFormat="1" ht="12.75"/>
    <row r="620" s="133" customFormat="1" ht="12.75"/>
    <row r="621" s="133" customFormat="1" ht="12.75"/>
    <row r="622" s="133" customFormat="1" ht="12.75"/>
    <row r="623" s="133" customFormat="1" ht="12.75"/>
    <row r="624" s="133" customFormat="1" ht="12.75"/>
    <row r="625" s="133" customFormat="1" ht="12.75"/>
    <row r="626" s="133" customFormat="1" ht="12.75"/>
    <row r="627" s="133" customFormat="1" ht="12.75"/>
    <row r="628" s="133" customFormat="1" ht="12.75"/>
    <row r="629" s="133" customFormat="1" ht="12.75"/>
    <row r="630" s="133" customFormat="1" ht="12.75"/>
    <row r="631" s="133" customFormat="1" ht="12.75"/>
    <row r="632" s="133" customFormat="1" ht="12.75"/>
    <row r="633" s="133" customFormat="1" ht="12.75"/>
    <row r="634" s="133" customFormat="1" ht="12.75"/>
    <row r="635" s="133" customFormat="1" ht="12.75"/>
    <row r="636" s="133" customFormat="1" ht="12.75"/>
    <row r="637" s="133" customFormat="1" ht="12.75"/>
    <row r="638" s="133" customFormat="1" ht="12.75"/>
    <row r="639" s="133" customFormat="1" ht="12.75"/>
    <row r="640" s="133" customFormat="1" ht="12.75"/>
    <row r="641" s="133" customFormat="1" ht="12.75"/>
    <row r="642" s="133" customFormat="1" ht="12.75"/>
    <row r="643" s="133" customFormat="1" ht="12.75"/>
    <row r="644" s="133" customFormat="1" ht="12.75"/>
    <row r="645" s="133" customFormat="1" ht="12.75"/>
    <row r="646" s="133" customFormat="1" ht="12.75"/>
    <row r="647" s="133" customFormat="1" ht="12.75"/>
    <row r="648" s="133" customFormat="1" ht="12.75"/>
    <row r="649" s="133" customFormat="1" ht="12.75"/>
    <row r="650" s="133" customFormat="1" ht="12.75"/>
    <row r="651" s="133" customFormat="1" ht="12.75"/>
    <row r="652" s="133" customFormat="1" ht="12.75"/>
    <row r="653" s="133" customFormat="1" ht="12.75"/>
    <row r="654" s="133" customFormat="1" ht="12.75"/>
    <row r="655" s="133" customFormat="1" ht="12.75"/>
    <row r="656" s="133" customFormat="1" ht="12.75"/>
    <row r="657" s="133" customFormat="1" ht="12.75"/>
    <row r="658" s="133" customFormat="1" ht="12.75"/>
    <row r="659" s="133" customFormat="1" ht="12.75"/>
    <row r="660" s="133" customFormat="1" ht="12.75"/>
    <row r="661" s="133" customFormat="1" ht="12.75"/>
    <row r="662" s="133" customFormat="1" ht="12.75"/>
    <row r="663" s="133" customFormat="1" ht="12.75"/>
    <row r="664" s="133" customFormat="1" ht="12.75"/>
    <row r="665" s="133" customFormat="1" ht="12.75"/>
    <row r="666" s="133" customFormat="1" ht="12.75"/>
    <row r="667" s="133" customFormat="1" ht="12.75"/>
    <row r="668" s="133" customFormat="1" ht="12.75"/>
    <row r="669" s="133" customFormat="1" ht="12.75"/>
    <row r="670" s="133" customFormat="1" ht="12.75"/>
    <row r="671" s="133" customFormat="1" ht="12.75"/>
    <row r="672" s="133" customFormat="1" ht="12.75"/>
    <row r="673" s="133" customFormat="1" ht="12.75"/>
    <row r="674" s="133" customFormat="1" ht="12.75"/>
    <row r="675" s="133" customFormat="1" ht="12.75"/>
    <row r="676" s="133" customFormat="1" ht="12.75"/>
    <row r="677" s="133" customFormat="1" ht="12.75"/>
    <row r="678" s="133" customFormat="1" ht="12.75"/>
    <row r="679" s="133" customFormat="1" ht="12.75"/>
    <row r="680" s="133" customFormat="1" ht="12.75"/>
    <row r="681" s="133" customFormat="1" ht="12.75"/>
    <row r="682" s="133" customFormat="1" ht="12.75"/>
    <row r="683" s="133" customFormat="1" ht="12.75"/>
    <row r="684" s="133" customFormat="1" ht="12.75"/>
    <row r="685" s="133" customFormat="1" ht="12.75"/>
    <row r="686" s="133" customFormat="1" ht="12.75"/>
    <row r="687" s="133" customFormat="1" ht="12.75"/>
    <row r="688" s="133" customFormat="1" ht="12.75"/>
    <row r="689" s="133" customFormat="1" ht="12.75"/>
    <row r="690" s="133" customFormat="1" ht="12.75"/>
    <row r="691" s="133" customFormat="1" ht="12.75"/>
    <row r="692" s="133" customFormat="1" ht="12.75"/>
    <row r="693" s="133" customFormat="1" ht="12.75"/>
    <row r="694" s="133" customFormat="1" ht="12.75"/>
    <row r="695" s="133" customFormat="1" ht="12.75"/>
    <row r="696" s="133" customFormat="1" ht="12.75"/>
    <row r="697" s="133" customFormat="1" ht="12.75"/>
    <row r="698" s="133" customFormat="1" ht="12.75"/>
    <row r="699" s="133" customFormat="1" ht="12.75"/>
    <row r="700" s="133" customFormat="1" ht="12.75"/>
    <row r="701" s="133" customFormat="1" ht="12.75"/>
    <row r="702" s="133" customFormat="1" ht="12.75"/>
    <row r="703" s="133" customFormat="1" ht="12.75"/>
    <row r="704" s="133" customFormat="1" ht="12.75"/>
    <row r="705" s="133" customFormat="1" ht="12.75"/>
    <row r="706" s="133" customFormat="1" ht="12.75"/>
    <row r="707" s="133" customFormat="1" ht="12.75"/>
    <row r="708" s="133" customFormat="1" ht="12.75"/>
    <row r="709" s="133" customFormat="1" ht="12.75"/>
    <row r="710" s="133" customFormat="1" ht="12.75"/>
    <row r="711" s="133" customFormat="1" ht="12.75"/>
    <row r="712" s="133" customFormat="1" ht="12.75"/>
    <row r="713" s="133" customFormat="1" ht="12.75"/>
    <row r="714" s="133" customFormat="1" ht="12.75"/>
    <row r="715" s="133" customFormat="1" ht="12.75"/>
    <row r="716" s="133" customFormat="1" ht="12.75"/>
    <row r="717" s="133" customFormat="1" ht="12.75"/>
    <row r="718" s="133" customFormat="1" ht="12.75"/>
    <row r="719" s="133" customFormat="1" ht="12.75"/>
    <row r="720" s="133" customFormat="1" ht="12.75"/>
    <row r="721" s="133" customFormat="1" ht="12.75"/>
    <row r="722" s="133" customFormat="1" ht="12.75"/>
    <row r="723" s="133" customFormat="1" ht="12.75"/>
    <row r="724" s="133" customFormat="1" ht="12.75"/>
    <row r="725" s="133" customFormat="1" ht="12.75"/>
    <row r="726" s="133" customFormat="1" ht="12.75"/>
    <row r="727" s="133" customFormat="1" ht="12.75"/>
    <row r="728" s="133" customFormat="1" ht="12.75"/>
    <row r="729" s="133" customFormat="1" ht="12.75"/>
    <row r="730" s="133" customFormat="1" ht="12.75"/>
    <row r="731" s="133" customFormat="1" ht="12.75"/>
    <row r="732" s="133" customFormat="1" ht="12.75"/>
    <row r="733" s="133" customFormat="1" ht="12.75"/>
    <row r="734" s="133" customFormat="1" ht="12.75"/>
    <row r="735" s="133" customFormat="1" ht="12.75"/>
    <row r="736" s="133" customFormat="1" ht="12.75"/>
    <row r="737" s="133" customFormat="1" ht="12.75"/>
    <row r="738" s="133" customFormat="1" ht="12.75"/>
    <row r="739" s="133" customFormat="1" ht="12.75"/>
    <row r="740" s="133" customFormat="1" ht="12.75"/>
    <row r="741" s="133" customFormat="1" ht="12.75"/>
    <row r="742" s="133" customFormat="1" ht="12.75"/>
    <row r="743" s="133" customFormat="1" ht="12.75"/>
    <row r="744" s="133" customFormat="1" ht="12.75"/>
    <row r="745" s="133" customFormat="1" ht="12.75"/>
    <row r="746" s="133" customFormat="1" ht="12.75"/>
    <row r="747" s="133" customFormat="1" ht="12.75"/>
    <row r="748" s="133" customFormat="1" ht="12.75"/>
    <row r="749" s="133" customFormat="1" ht="12.75"/>
    <row r="750" s="133" customFormat="1" ht="12.75"/>
    <row r="751" s="133" customFormat="1" ht="12.75"/>
    <row r="752" s="133" customFormat="1" ht="12.75"/>
    <row r="753" s="133" customFormat="1" ht="12.75"/>
    <row r="754" s="133" customFormat="1" ht="12.75"/>
    <row r="755" s="133" customFormat="1" ht="12.75"/>
    <row r="756" s="133" customFormat="1" ht="12.75"/>
    <row r="757" s="133" customFormat="1" ht="12.75"/>
    <row r="758" s="133" customFormat="1" ht="12.75"/>
    <row r="759" s="133" customFormat="1" ht="12.75"/>
    <row r="760" s="133" customFormat="1" ht="12.75"/>
    <row r="761" s="133" customFormat="1" ht="12.75"/>
    <row r="762" s="133" customFormat="1" ht="12.75"/>
    <row r="763" s="133" customFormat="1" ht="12.75"/>
    <row r="764" s="133" customFormat="1" ht="12.75"/>
    <row r="765" s="133" customFormat="1" ht="12.75"/>
    <row r="766" s="133" customFormat="1" ht="12.75"/>
    <row r="767" s="133" customFormat="1" ht="12.75"/>
    <row r="768" s="133" customFormat="1" ht="12.75"/>
    <row r="769" s="133" customFormat="1" ht="12.75"/>
    <row r="770" s="133" customFormat="1" ht="12.75"/>
    <row r="771" s="133" customFormat="1" ht="12.75"/>
    <row r="772" s="133" customFormat="1" ht="12.75"/>
    <row r="773" s="133" customFormat="1" ht="12.75"/>
    <row r="774" s="133" customFormat="1" ht="12.75"/>
    <row r="775" s="133" customFormat="1" ht="12.75"/>
    <row r="776" s="133" customFormat="1" ht="12.75"/>
    <row r="777" s="133" customFormat="1" ht="12.75"/>
    <row r="778" s="133" customFormat="1" ht="12.75"/>
    <row r="779" s="133" customFormat="1" ht="12.75"/>
    <row r="780" s="133" customFormat="1" ht="12.75"/>
    <row r="781" s="133" customFormat="1" ht="12.75"/>
    <row r="782" s="133" customFormat="1" ht="12.75"/>
    <row r="783" s="133" customFormat="1" ht="12.75"/>
    <row r="784" s="133" customFormat="1" ht="12.75"/>
    <row r="785" s="133" customFormat="1" ht="12.75"/>
    <row r="786" s="133" customFormat="1" ht="12.75"/>
    <row r="787" s="133" customFormat="1" ht="12.75"/>
    <row r="788" s="133" customFormat="1" ht="12.75"/>
    <row r="789" s="133" customFormat="1" ht="12.75"/>
    <row r="790" s="133" customFormat="1" ht="12.75"/>
    <row r="791" s="133" customFormat="1" ht="12.75"/>
    <row r="792" s="133" customFormat="1" ht="12.75"/>
    <row r="793" s="133" customFormat="1" ht="12.75"/>
    <row r="794" s="133" customFormat="1" ht="12.75"/>
    <row r="795" s="133" customFormat="1" ht="12.75"/>
    <row r="796" s="133" customFormat="1" ht="12.75"/>
    <row r="797" s="133" customFormat="1" ht="12.75"/>
    <row r="798" s="133" customFormat="1" ht="12.75"/>
    <row r="799" s="133" customFormat="1" ht="12.75"/>
    <row r="800" s="133" customFormat="1" ht="12.75"/>
    <row r="801" s="133" customFormat="1" ht="12.75"/>
    <row r="802" s="133" customFormat="1" ht="12.75"/>
    <row r="803" s="133" customFormat="1" ht="12.75"/>
    <row r="804" s="133" customFormat="1" ht="12.75"/>
    <row r="805" s="133" customFormat="1" ht="12.75"/>
    <row r="806" s="133" customFormat="1" ht="12.75"/>
    <row r="807" s="133" customFormat="1" ht="12.75"/>
    <row r="808" s="133" customFormat="1" ht="12.75"/>
    <row r="809" s="133" customFormat="1" ht="12.75"/>
    <row r="810" s="133" customFormat="1" ht="12.75"/>
    <row r="811" s="133" customFormat="1" ht="12.75"/>
    <row r="812" s="133" customFormat="1" ht="12.75"/>
    <row r="813" s="133" customFormat="1" ht="12.75"/>
    <row r="814" s="133" customFormat="1" ht="12.75"/>
    <row r="815" s="133" customFormat="1" ht="12.75"/>
    <row r="816" s="133" customFormat="1" ht="12.75"/>
    <row r="817" s="133" customFormat="1" ht="12.75"/>
    <row r="818" s="133" customFormat="1" ht="12.75"/>
    <row r="819" s="133" customFormat="1" ht="12.75"/>
    <row r="820" s="133" customFormat="1" ht="12.75"/>
    <row r="821" s="133" customFormat="1" ht="12.75"/>
    <row r="822" s="133" customFormat="1" ht="12.75"/>
    <row r="823" s="133" customFormat="1" ht="12.75"/>
    <row r="824" s="133" customFormat="1" ht="12.75"/>
    <row r="825" s="133" customFormat="1" ht="12.75"/>
    <row r="826" s="133" customFormat="1" ht="12.75"/>
    <row r="827" s="133" customFormat="1" ht="12.75"/>
    <row r="828" s="133" customFormat="1" ht="12.75"/>
    <row r="829" s="133" customFormat="1" ht="12.75"/>
    <row r="830" s="133" customFormat="1" ht="12.75"/>
    <row r="831" s="133" customFormat="1" ht="12.75"/>
    <row r="832" s="133" customFormat="1" ht="12.75"/>
    <row r="833" s="133" customFormat="1" ht="12.75"/>
    <row r="834" s="133" customFormat="1" ht="12.75"/>
    <row r="835" s="133" customFormat="1" ht="12.75"/>
    <row r="836" s="133" customFormat="1" ht="12.75"/>
    <row r="837" s="133" customFormat="1" ht="12.75"/>
    <row r="838" s="133" customFormat="1" ht="12.75"/>
    <row r="839" s="133" customFormat="1" ht="12.75"/>
    <row r="840" s="133" customFormat="1" ht="12.75"/>
    <row r="841" s="133" customFormat="1" ht="12.75"/>
    <row r="842" s="133" customFormat="1" ht="12.75"/>
    <row r="843" s="133" customFormat="1" ht="12.75"/>
    <row r="844" s="133" customFormat="1" ht="12.75"/>
    <row r="845" s="133" customFormat="1" ht="12.75"/>
    <row r="846" s="133" customFormat="1" ht="12.75"/>
    <row r="847" s="133" customFormat="1" ht="12.75"/>
    <row r="848" s="133" customFormat="1" ht="12.75"/>
    <row r="849" s="133" customFormat="1" ht="12.75"/>
    <row r="850" s="133" customFormat="1" ht="12.75"/>
    <row r="851" s="133" customFormat="1" ht="12.75"/>
    <row r="852" s="133" customFormat="1" ht="12.75"/>
    <row r="853" s="133" customFormat="1" ht="12.75"/>
    <row r="854" s="133" customFormat="1" ht="12.75"/>
    <row r="855" s="133" customFormat="1" ht="12.75"/>
    <row r="856" s="133" customFormat="1" ht="12.75"/>
    <row r="857" s="133" customFormat="1" ht="12.75"/>
    <row r="858" s="133" customFormat="1" ht="12.75"/>
    <row r="859" s="133" customFormat="1" ht="12.75"/>
    <row r="860" s="133" customFormat="1" ht="12.75"/>
    <row r="861" s="133" customFormat="1" ht="12.75"/>
    <row r="862" s="133" customFormat="1" ht="12.75"/>
    <row r="863" s="133" customFormat="1" ht="12.75"/>
    <row r="864" s="133" customFormat="1" ht="12.75"/>
    <row r="865" s="133" customFormat="1" ht="12.75"/>
    <row r="866" s="133" customFormat="1" ht="12.75"/>
    <row r="867" s="133" customFormat="1" ht="12.75"/>
    <row r="868" s="133" customFormat="1" ht="12.75"/>
    <row r="869" s="133" customFormat="1" ht="12.75"/>
    <row r="870" s="133" customFormat="1" ht="12.75"/>
    <row r="871" s="133" customFormat="1" ht="12.75"/>
    <row r="872" s="133" customFormat="1" ht="12.75"/>
    <row r="873" s="133" customFormat="1" ht="12.75"/>
    <row r="874" s="133" customFormat="1" ht="12.75"/>
    <row r="875" s="133" customFormat="1" ht="12.75"/>
    <row r="876" s="133" customFormat="1" ht="12.75"/>
    <row r="877" s="133" customFormat="1" ht="12.75"/>
    <row r="878" s="133" customFormat="1" ht="12.75"/>
    <row r="879" s="133" customFormat="1" ht="12.75"/>
    <row r="880" s="133" customFormat="1" ht="12.75"/>
    <row r="881" s="133" customFormat="1" ht="12.75"/>
    <row r="882" s="133" customFormat="1" ht="12.75"/>
    <row r="883" s="133" customFormat="1" ht="12.75"/>
    <row r="884" s="133" customFormat="1" ht="12.75"/>
    <row r="885" s="133" customFormat="1" ht="12.75"/>
    <row r="886" s="133" customFormat="1" ht="12.75"/>
    <row r="887" s="133" customFormat="1" ht="12.75"/>
    <row r="888" s="133" customFormat="1" ht="12.75"/>
    <row r="889" s="133" customFormat="1" ht="12.75"/>
    <row r="890" s="133" customFormat="1" ht="12.75"/>
    <row r="891" s="133" customFormat="1" ht="12.75"/>
    <row r="892" s="133" customFormat="1" ht="12.75"/>
    <row r="893" s="133" customFormat="1" ht="12.75"/>
    <row r="894" s="133" customFormat="1" ht="12.75"/>
    <row r="895" s="133" customFormat="1" ht="12.75"/>
    <row r="896" s="133" customFormat="1" ht="12.75"/>
    <row r="897" s="133" customFormat="1" ht="12.75"/>
    <row r="898" s="133" customFormat="1" ht="12.75"/>
    <row r="899" s="133" customFormat="1" ht="12.75"/>
    <row r="900" s="133" customFormat="1" ht="12.75"/>
    <row r="901" s="133" customFormat="1" ht="12.75"/>
    <row r="902" s="133" customFormat="1" ht="12.75"/>
    <row r="903" s="133" customFormat="1" ht="12.75"/>
    <row r="904" s="133" customFormat="1" ht="12.75"/>
    <row r="905" s="133" customFormat="1" ht="12.75"/>
    <row r="906" s="133" customFormat="1" ht="12.75"/>
    <row r="907" s="133" customFormat="1" ht="12.75"/>
    <row r="908" s="133" customFormat="1" ht="12.75"/>
    <row r="909" s="133" customFormat="1" ht="12.75"/>
    <row r="910" s="133" customFormat="1" ht="12.75"/>
    <row r="911" s="133" customFormat="1" ht="12.75"/>
    <row r="912" s="133" customFormat="1" ht="12.75"/>
    <row r="913" s="133" customFormat="1" ht="12.75"/>
    <row r="914" s="133" customFormat="1" ht="12.75"/>
    <row r="915" s="133" customFormat="1" ht="12.75"/>
    <row r="916" s="133" customFormat="1" ht="12.75"/>
    <row r="917" s="133" customFormat="1" ht="12.75"/>
    <row r="918" s="133" customFormat="1" ht="12.75"/>
    <row r="919" s="133" customFormat="1" ht="12.75"/>
    <row r="920" s="133" customFormat="1" ht="12.75"/>
    <row r="921" s="133" customFormat="1" ht="12.75"/>
    <row r="922" s="133" customFormat="1" ht="12.75"/>
    <row r="923" s="133" customFormat="1" ht="12.75"/>
    <row r="924" s="133" customFormat="1" ht="12.75"/>
    <row r="925" s="133" customFormat="1" ht="12.75"/>
    <row r="926" s="133" customFormat="1" ht="12.75"/>
    <row r="927" s="133" customFormat="1" ht="12.75"/>
    <row r="928" s="133" customFormat="1" ht="12.75"/>
    <row r="929" s="133" customFormat="1" ht="12.75"/>
    <row r="930" s="133" customFormat="1" ht="12.75"/>
    <row r="931" s="133" customFormat="1" ht="12.75"/>
    <row r="932" s="133" customFormat="1" ht="12.75"/>
    <row r="933" s="133" customFormat="1" ht="12.75"/>
    <row r="934" s="133" customFormat="1" ht="12.75"/>
    <row r="935" s="133" customFormat="1" ht="12.75"/>
    <row r="936" s="133" customFormat="1" ht="12.75"/>
    <row r="937" s="133" customFormat="1" ht="12.75"/>
    <row r="938" s="133" customFormat="1" ht="12.75"/>
    <row r="939" s="133" customFormat="1" ht="12.75"/>
    <row r="940" s="133" customFormat="1" ht="12.75"/>
    <row r="941" s="133" customFormat="1" ht="12.75"/>
    <row r="942" s="133" customFormat="1" ht="12.75"/>
    <row r="943" s="133" customFormat="1" ht="12.75"/>
    <row r="944" s="133" customFormat="1" ht="12.75"/>
    <row r="945" s="133" customFormat="1" ht="12.75"/>
    <row r="946" s="133" customFormat="1" ht="12.75"/>
    <row r="947" s="133" customFormat="1" ht="12.75"/>
    <row r="948" s="133" customFormat="1" ht="12.75"/>
    <row r="949" s="133" customFormat="1" ht="12.75"/>
    <row r="950" s="133" customFormat="1" ht="12.75"/>
    <row r="951" s="133" customFormat="1" ht="12.75"/>
    <row r="952" s="133" customFormat="1" ht="12.75"/>
    <row r="953" s="133" customFormat="1" ht="12.75"/>
    <row r="954" s="133" customFormat="1" ht="12.75"/>
    <row r="955" s="133" customFormat="1" ht="12.75"/>
    <row r="956" s="133" customFormat="1" ht="12.75"/>
    <row r="957" s="133" customFormat="1" ht="12.75"/>
    <row r="958" s="133" customFormat="1" ht="12.75"/>
    <row r="959" s="133" customFormat="1" ht="12.75"/>
    <row r="960" s="133" customFormat="1" ht="12.75"/>
    <row r="961" s="133" customFormat="1" ht="12.75"/>
    <row r="962" s="133" customFormat="1" ht="12.75"/>
    <row r="963" s="133" customFormat="1" ht="12.75"/>
    <row r="964" s="133" customFormat="1" ht="12.75"/>
    <row r="965" s="133" customFormat="1" ht="12.75"/>
    <row r="966" s="133" customFormat="1" ht="12.75"/>
    <row r="967" s="133" customFormat="1" ht="12.75"/>
    <row r="968" s="133" customFormat="1" ht="12.75"/>
    <row r="969" s="133" customFormat="1" ht="12.75"/>
    <row r="970" s="133" customFormat="1" ht="12.75"/>
    <row r="971" s="133" customFormat="1" ht="12.75"/>
    <row r="972" s="133" customFormat="1" ht="12.75"/>
    <row r="973" s="133" customFormat="1" ht="12.75"/>
    <row r="974" s="133" customFormat="1" ht="12.75"/>
    <row r="975" s="133" customFormat="1" ht="12.75"/>
    <row r="976" s="133" customFormat="1" ht="12.75"/>
    <row r="977" s="133" customFormat="1" ht="12.75"/>
    <row r="978" s="133" customFormat="1" ht="12.75"/>
    <row r="979" s="133" customFormat="1" ht="12.75"/>
    <row r="980" s="133" customFormat="1" ht="12.75"/>
    <row r="981" s="133" customFormat="1" ht="12.75"/>
    <row r="982" s="133" customFormat="1" ht="12.75"/>
    <row r="983" s="133" customFormat="1" ht="12.75"/>
    <row r="984" s="133" customFormat="1" ht="12.75"/>
    <row r="985" s="133" customFormat="1" ht="12.75"/>
    <row r="986" s="133" customFormat="1" ht="12.75"/>
    <row r="987" s="133" customFormat="1" ht="12.75"/>
    <row r="988" s="133" customFormat="1" ht="12.75"/>
    <row r="989" s="133" customFormat="1" ht="12.75"/>
    <row r="990" s="133" customFormat="1" ht="12.75"/>
    <row r="991" s="133" customFormat="1" ht="12.75"/>
    <row r="992" s="133" customFormat="1" ht="12.75"/>
    <row r="993" s="133" customFormat="1" ht="12.75"/>
    <row r="994" s="133" customFormat="1" ht="12.75"/>
    <row r="995" s="133" customFormat="1" ht="12.75"/>
    <row r="996" s="133" customFormat="1" ht="12.75"/>
    <row r="997" s="133" customFormat="1" ht="12.75"/>
    <row r="998" s="133" customFormat="1" ht="12.75"/>
    <row r="999" s="133" customFormat="1" ht="12.75"/>
    <row r="1000" s="133" customFormat="1" ht="12.75"/>
    <row r="1001" s="133" customFormat="1" ht="12.75"/>
    <row r="1002" s="133" customFormat="1" ht="12.75"/>
    <row r="1003" s="133" customFormat="1" ht="12.75"/>
    <row r="1004" s="133" customFormat="1" ht="12.75"/>
    <row r="1005" s="133" customFormat="1" ht="12.75"/>
    <row r="1006" s="133" customFormat="1" ht="12.75"/>
    <row r="1007" s="133" customFormat="1" ht="12.75"/>
    <row r="1008" s="133" customFormat="1" ht="12.75"/>
    <row r="1009" s="133" customFormat="1" ht="12.75"/>
    <row r="1010" s="133" customFormat="1" ht="12.75"/>
    <row r="1011" s="133" customFormat="1" ht="12.75"/>
    <row r="1012" s="133" customFormat="1" ht="12.75"/>
    <row r="1013" s="133" customFormat="1" ht="12.75"/>
    <row r="1014" s="133" customFormat="1" ht="12.75"/>
    <row r="1015" s="133" customFormat="1" ht="12.75"/>
    <row r="1016" s="133" customFormat="1" ht="12.75"/>
    <row r="1017" s="133" customFormat="1" ht="12.75"/>
    <row r="1018" s="133" customFormat="1" ht="12.75"/>
    <row r="1019" s="133" customFormat="1" ht="12.75"/>
    <row r="1020" s="133" customFormat="1" ht="12.75"/>
    <row r="1021" s="133" customFormat="1" ht="12.75"/>
    <row r="1022" s="133" customFormat="1" ht="12.75"/>
    <row r="1023" s="133" customFormat="1" ht="12.75"/>
    <row r="1024" s="133" customFormat="1" ht="12.75"/>
    <row r="1025" s="133" customFormat="1" ht="12.75"/>
    <row r="1026" s="133" customFormat="1" ht="12.75"/>
    <row r="1027" s="133" customFormat="1" ht="12.75"/>
    <row r="1028" s="133" customFormat="1" ht="12.75"/>
    <row r="1029" s="133" customFormat="1" ht="12.75"/>
    <row r="1030" s="133" customFormat="1" ht="12.75"/>
    <row r="1031" s="133" customFormat="1" ht="12.75"/>
    <row r="1032" s="133" customFormat="1" ht="12.75"/>
    <row r="1033" s="133" customFormat="1" ht="12.75"/>
    <row r="1034" s="133" customFormat="1" ht="12.75"/>
    <row r="1035" s="133" customFormat="1" ht="12.75"/>
    <row r="1036" s="133" customFormat="1" ht="12.75"/>
    <row r="1037" s="133" customFormat="1" ht="12.75"/>
    <row r="1038" s="133" customFormat="1" ht="12.75"/>
    <row r="1039" s="133" customFormat="1" ht="12.75"/>
    <row r="1040" s="133" customFormat="1" ht="12.75"/>
    <row r="1041" s="133" customFormat="1" ht="12.75"/>
    <row r="1042" s="133" customFormat="1" ht="12.75"/>
    <row r="1043" s="133" customFormat="1" ht="12.75"/>
    <row r="1044" s="133" customFormat="1" ht="12.75"/>
    <row r="1045" s="133" customFormat="1" ht="12.75"/>
    <row r="1046" s="133" customFormat="1" ht="12.75"/>
    <row r="1047" s="133" customFormat="1" ht="12.75"/>
    <row r="1048" s="133" customFormat="1" ht="12.75"/>
    <row r="1049" s="133" customFormat="1" ht="12.75"/>
    <row r="1050" s="133" customFormat="1" ht="12.75"/>
    <row r="1051" s="133" customFormat="1" ht="12.75"/>
    <row r="1052" s="133" customFormat="1" ht="12.75"/>
    <row r="1053" s="133" customFormat="1" ht="12.75"/>
    <row r="1054" s="133" customFormat="1" ht="12.75"/>
    <row r="1055" s="133" customFormat="1" ht="12.75"/>
    <row r="1056" s="133" customFormat="1" ht="12.75"/>
    <row r="1057" s="133" customFormat="1" ht="12.75"/>
    <row r="1058" s="133" customFormat="1" ht="12.75"/>
    <row r="1059" s="133" customFormat="1" ht="12.75"/>
  </sheetData>
  <mergeCells count="6">
    <mergeCell ref="A8:E8"/>
    <mergeCell ref="A9:E9"/>
    <mergeCell ref="B4:C4"/>
    <mergeCell ref="A5:E5"/>
    <mergeCell ref="A6:E6"/>
    <mergeCell ref="A7:E7"/>
  </mergeCell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D26" sqref="D26"/>
    </sheetView>
  </sheetViews>
  <sheetFormatPr defaultColWidth="9.140625" defaultRowHeight="12.75"/>
  <cols>
    <col min="1" max="1" width="43.140625" style="124" customWidth="1"/>
    <col min="2" max="2" width="7.421875" style="169" customWidth="1"/>
    <col min="3" max="3" width="9.7109375" style="124" customWidth="1"/>
    <col min="4" max="5" width="16.28125" style="124" customWidth="1"/>
    <col min="6" max="16384" width="9.140625" style="124" customWidth="1"/>
  </cols>
  <sheetData>
    <row r="1" spans="1:8" ht="28.5" customHeight="1">
      <c r="A1" s="263" t="s">
        <v>254</v>
      </c>
      <c r="B1" s="263"/>
      <c r="C1" s="263"/>
      <c r="D1" s="263"/>
      <c r="E1" s="263"/>
      <c r="F1" s="147"/>
      <c r="G1" s="147"/>
      <c r="H1" s="147"/>
    </row>
    <row r="2" spans="1:8" ht="7.5" customHeight="1">
      <c r="A2" s="148"/>
      <c r="B2" s="148"/>
      <c r="C2" s="148"/>
      <c r="D2" s="149"/>
      <c r="E2" s="150"/>
      <c r="F2" s="151"/>
      <c r="G2" s="151"/>
      <c r="H2" s="151"/>
    </row>
    <row r="3" spans="1:8" ht="12">
      <c r="A3" s="251" t="s">
        <v>193</v>
      </c>
      <c r="B3" s="251"/>
      <c r="C3" s="251"/>
      <c r="D3" s="251"/>
      <c r="E3" s="251"/>
      <c r="F3" s="147"/>
      <c r="G3" s="147"/>
      <c r="H3" s="147"/>
    </row>
    <row r="4" spans="1:8" ht="12.75" customHeight="1">
      <c r="A4" s="249" t="s">
        <v>255</v>
      </c>
      <c r="B4" s="249"/>
      <c r="C4" s="249"/>
      <c r="D4" s="249"/>
      <c r="E4" s="249"/>
      <c r="F4" s="66"/>
      <c r="G4" s="66"/>
      <c r="H4" s="66"/>
    </row>
    <row r="5" spans="1:8" ht="12">
      <c r="A5" s="252" t="s">
        <v>194</v>
      </c>
      <c r="B5" s="252"/>
      <c r="C5" s="252"/>
      <c r="D5" s="252"/>
      <c r="E5" s="252"/>
      <c r="F5" s="147"/>
      <c r="G5" s="147"/>
      <c r="H5" s="147"/>
    </row>
    <row r="6" spans="1:8" ht="12.75" customHeight="1">
      <c r="A6" s="249" t="s">
        <v>256</v>
      </c>
      <c r="B6" s="249"/>
      <c r="C6" s="249"/>
      <c r="D6" s="249"/>
      <c r="E6" s="249"/>
      <c r="F6" s="66"/>
      <c r="G6" s="66"/>
      <c r="H6" s="66"/>
    </row>
    <row r="7" spans="1:8" ht="12.75" customHeight="1">
      <c r="A7" s="249" t="s">
        <v>257</v>
      </c>
      <c r="B7" s="249"/>
      <c r="C7" s="249"/>
      <c r="D7" s="249"/>
      <c r="E7" s="249"/>
      <c r="F7" s="66"/>
      <c r="G7" s="66"/>
      <c r="H7" s="66"/>
    </row>
    <row r="8" spans="1:8" ht="7.5" customHeight="1">
      <c r="A8" s="152"/>
      <c r="B8" s="152"/>
      <c r="C8" s="152"/>
      <c r="D8" s="153"/>
      <c r="E8" s="154"/>
      <c r="F8" s="155"/>
      <c r="G8" s="155"/>
      <c r="H8" s="155"/>
    </row>
    <row r="9" spans="1:8" ht="11.25">
      <c r="A9" s="156" t="s">
        <v>258</v>
      </c>
      <c r="B9" s="258">
        <v>38717.833333333336</v>
      </c>
      <c r="C9" s="258"/>
      <c r="D9" s="258"/>
      <c r="E9" s="258"/>
      <c r="F9" s="157"/>
      <c r="G9" s="157"/>
      <c r="H9" s="157"/>
    </row>
    <row r="10" spans="1:4" ht="7.5" customHeight="1">
      <c r="A10" s="158"/>
      <c r="B10" s="158"/>
      <c r="C10" s="158"/>
      <c r="D10" s="159"/>
    </row>
    <row r="11" spans="1:5" ht="22.5">
      <c r="A11" s="259" t="s">
        <v>259</v>
      </c>
      <c r="B11" s="260"/>
      <c r="C11" s="259" t="s">
        <v>260</v>
      </c>
      <c r="D11" s="160" t="s">
        <v>261</v>
      </c>
      <c r="E11" s="160" t="s">
        <v>261</v>
      </c>
    </row>
    <row r="12" spans="1:5" ht="11.25">
      <c r="A12" s="261"/>
      <c r="B12" s="262"/>
      <c r="C12" s="261"/>
      <c r="D12" s="161">
        <v>38717</v>
      </c>
      <c r="E12" s="161">
        <v>38716</v>
      </c>
    </row>
    <row r="13" spans="1:5" ht="11.25">
      <c r="A13" s="257">
        <v>1</v>
      </c>
      <c r="B13" s="257"/>
      <c r="C13" s="162">
        <v>2</v>
      </c>
      <c r="D13" s="163">
        <v>3</v>
      </c>
      <c r="E13" s="163">
        <v>4</v>
      </c>
    </row>
    <row r="14" spans="1:5" ht="11.25">
      <c r="A14" s="255" t="s">
        <v>262</v>
      </c>
      <c r="B14" s="255"/>
      <c r="C14" s="164"/>
      <c r="D14" s="164"/>
      <c r="E14" s="164"/>
    </row>
    <row r="15" spans="1:5" ht="11.25">
      <c r="A15" s="253" t="s">
        <v>263</v>
      </c>
      <c r="B15" s="253"/>
      <c r="C15" s="164">
        <v>10</v>
      </c>
      <c r="D15" s="165">
        <v>1495551.18</v>
      </c>
      <c r="E15" s="165">
        <v>1495551.18</v>
      </c>
    </row>
    <row r="16" spans="1:5" ht="11.25">
      <c r="A16" s="256" t="s">
        <v>196</v>
      </c>
      <c r="B16" s="256"/>
      <c r="C16" s="164">
        <v>11</v>
      </c>
      <c r="D16" s="165">
        <v>1495551.18</v>
      </c>
      <c r="E16" s="165">
        <v>1495551.18</v>
      </c>
    </row>
    <row r="17" spans="1:5" ht="11.25">
      <c r="A17" s="256" t="s">
        <v>197</v>
      </c>
      <c r="B17" s="256"/>
      <c r="C17" s="164">
        <v>12</v>
      </c>
      <c r="D17" s="165">
        <v>0</v>
      </c>
      <c r="E17" s="165">
        <v>0</v>
      </c>
    </row>
    <row r="18" spans="1:5" ht="11.25">
      <c r="A18" s="253" t="s">
        <v>264</v>
      </c>
      <c r="B18" s="253"/>
      <c r="C18" s="164">
        <v>20</v>
      </c>
      <c r="D18" s="165">
        <v>0</v>
      </c>
      <c r="E18" s="165">
        <v>0</v>
      </c>
    </row>
    <row r="19" spans="1:5" ht="11.25">
      <c r="A19" s="256" t="s">
        <v>196</v>
      </c>
      <c r="B19" s="256"/>
      <c r="C19" s="164">
        <v>21</v>
      </c>
      <c r="D19" s="165">
        <v>0</v>
      </c>
      <c r="E19" s="165">
        <v>0</v>
      </c>
    </row>
    <row r="20" spans="1:5" ht="11.25">
      <c r="A20" s="256" t="s">
        <v>197</v>
      </c>
      <c r="B20" s="256"/>
      <c r="C20" s="164">
        <v>22</v>
      </c>
      <c r="D20" s="165">
        <v>0</v>
      </c>
      <c r="E20" s="165">
        <v>0</v>
      </c>
    </row>
    <row r="21" spans="1:5" ht="11.25">
      <c r="A21" s="253" t="s">
        <v>265</v>
      </c>
      <c r="B21" s="253"/>
      <c r="C21" s="164">
        <v>30</v>
      </c>
      <c r="D21" s="165">
        <v>0</v>
      </c>
      <c r="E21" s="165">
        <v>0</v>
      </c>
    </row>
    <row r="22" spans="1:5" ht="24.75" customHeight="1">
      <c r="A22" s="253" t="s">
        <v>266</v>
      </c>
      <c r="B22" s="253"/>
      <c r="C22" s="164">
        <v>40</v>
      </c>
      <c r="D22" s="165">
        <v>0</v>
      </c>
      <c r="E22" s="165">
        <v>0</v>
      </c>
    </row>
    <row r="23" spans="1:5" ht="11.25">
      <c r="A23" s="253" t="s">
        <v>267</v>
      </c>
      <c r="B23" s="253"/>
      <c r="C23" s="164">
        <v>50</v>
      </c>
      <c r="D23" s="165">
        <v>0</v>
      </c>
      <c r="E23" s="165">
        <v>0</v>
      </c>
    </row>
    <row r="24" spans="1:5" ht="26.25" customHeight="1">
      <c r="A24" s="253" t="s">
        <v>268</v>
      </c>
      <c r="B24" s="253"/>
      <c r="C24" s="164">
        <v>60</v>
      </c>
      <c r="D24" s="165">
        <v>0</v>
      </c>
      <c r="E24" s="165">
        <v>0</v>
      </c>
    </row>
    <row r="25" spans="1:5" ht="11.25">
      <c r="A25" s="253" t="s">
        <v>269</v>
      </c>
      <c r="B25" s="253"/>
      <c r="C25" s="164">
        <v>70</v>
      </c>
      <c r="D25" s="165">
        <v>72974143.11</v>
      </c>
      <c r="E25" s="165">
        <v>72974143.11</v>
      </c>
    </row>
    <row r="26" spans="1:5" ht="11.25">
      <c r="A26" s="253" t="s">
        <v>60</v>
      </c>
      <c r="B26" s="253"/>
      <c r="C26" s="164">
        <v>80</v>
      </c>
      <c r="D26" s="165">
        <v>0</v>
      </c>
      <c r="E26" s="165">
        <v>0</v>
      </c>
    </row>
    <row r="27" spans="1:5" ht="11.25">
      <c r="A27" s="253" t="s">
        <v>270</v>
      </c>
      <c r="B27" s="253"/>
      <c r="C27" s="164">
        <v>90</v>
      </c>
      <c r="D27" s="165">
        <v>0</v>
      </c>
      <c r="E27" s="165">
        <v>0</v>
      </c>
    </row>
    <row r="28" spans="1:5" ht="11.25">
      <c r="A28" s="256" t="s">
        <v>271</v>
      </c>
      <c r="B28" s="256"/>
      <c r="C28" s="164">
        <v>91</v>
      </c>
      <c r="D28" s="165">
        <v>0</v>
      </c>
      <c r="E28" s="165">
        <v>0</v>
      </c>
    </row>
    <row r="29" spans="1:5" ht="11.25">
      <c r="A29" s="256" t="s">
        <v>272</v>
      </c>
      <c r="B29" s="256"/>
      <c r="C29" s="164">
        <v>92</v>
      </c>
      <c r="D29" s="165">
        <v>0</v>
      </c>
      <c r="E29" s="165">
        <v>0</v>
      </c>
    </row>
    <row r="30" spans="1:5" ht="11.25">
      <c r="A30" s="253" t="s">
        <v>273</v>
      </c>
      <c r="B30" s="253"/>
      <c r="C30" s="164">
        <v>100</v>
      </c>
      <c r="D30" s="165">
        <v>0</v>
      </c>
      <c r="E30" s="165">
        <v>0</v>
      </c>
    </row>
    <row r="31" spans="1:5" ht="11.25">
      <c r="A31" s="253" t="s">
        <v>274</v>
      </c>
      <c r="B31" s="253"/>
      <c r="C31" s="164">
        <v>110</v>
      </c>
      <c r="D31" s="165">
        <v>0</v>
      </c>
      <c r="E31" s="165">
        <v>0</v>
      </c>
    </row>
    <row r="32" spans="1:5" ht="11.25">
      <c r="A32" s="256" t="s">
        <v>275</v>
      </c>
      <c r="B32" s="256"/>
      <c r="C32" s="164">
        <v>111</v>
      </c>
      <c r="D32" s="165">
        <v>0</v>
      </c>
      <c r="E32" s="165">
        <v>0</v>
      </c>
    </row>
    <row r="33" spans="1:5" ht="11.25">
      <c r="A33" s="256" t="s">
        <v>276</v>
      </c>
      <c r="B33" s="256"/>
      <c r="C33" s="164">
        <v>112</v>
      </c>
      <c r="D33" s="165">
        <v>0</v>
      </c>
      <c r="E33" s="165">
        <v>0</v>
      </c>
    </row>
    <row r="34" spans="1:5" ht="11.25">
      <c r="A34" s="256" t="s">
        <v>277</v>
      </c>
      <c r="B34" s="256"/>
      <c r="C34" s="164">
        <v>113</v>
      </c>
      <c r="D34" s="165">
        <v>0</v>
      </c>
      <c r="E34" s="165">
        <v>0</v>
      </c>
    </row>
    <row r="35" spans="1:5" ht="11.25">
      <c r="A35" s="256" t="s">
        <v>278</v>
      </c>
      <c r="B35" s="256"/>
      <c r="C35" s="164">
        <v>114</v>
      </c>
      <c r="D35" s="165">
        <v>0</v>
      </c>
      <c r="E35" s="165">
        <v>0</v>
      </c>
    </row>
    <row r="36" spans="1:5" ht="33.75" customHeight="1">
      <c r="A36" s="253" t="s">
        <v>279</v>
      </c>
      <c r="B36" s="253"/>
      <c r="C36" s="164">
        <v>120</v>
      </c>
      <c r="D36" s="165">
        <v>0</v>
      </c>
      <c r="E36" s="165">
        <v>0</v>
      </c>
    </row>
    <row r="37" spans="1:5" ht="11.25">
      <c r="A37" s="256" t="s">
        <v>280</v>
      </c>
      <c r="B37" s="256"/>
      <c r="C37" s="164">
        <v>121</v>
      </c>
      <c r="D37" s="165">
        <v>0</v>
      </c>
      <c r="E37" s="165">
        <v>0</v>
      </c>
    </row>
    <row r="38" spans="1:5" ht="51.75" customHeight="1">
      <c r="A38" s="253" t="s">
        <v>281</v>
      </c>
      <c r="B38" s="253"/>
      <c r="C38" s="164">
        <v>130</v>
      </c>
      <c r="D38" s="165">
        <v>0</v>
      </c>
      <c r="E38" s="165">
        <v>0</v>
      </c>
    </row>
    <row r="39" spans="1:5" ht="11.25">
      <c r="A39" s="253" t="s">
        <v>62</v>
      </c>
      <c r="B39" s="253"/>
      <c r="C39" s="164">
        <v>140</v>
      </c>
      <c r="D39" s="165">
        <v>0</v>
      </c>
      <c r="E39" s="165">
        <v>0</v>
      </c>
    </row>
    <row r="40" spans="1:5" ht="25.5" customHeight="1">
      <c r="A40" s="253" t="s">
        <v>282</v>
      </c>
      <c r="B40" s="253"/>
      <c r="C40" s="164">
        <v>150</v>
      </c>
      <c r="D40" s="165">
        <v>0</v>
      </c>
      <c r="E40" s="165">
        <v>0</v>
      </c>
    </row>
    <row r="41" spans="1:5" ht="11.25">
      <c r="A41" s="256" t="s">
        <v>283</v>
      </c>
      <c r="B41" s="256"/>
      <c r="C41" s="164">
        <v>151</v>
      </c>
      <c r="D41" s="165">
        <v>0</v>
      </c>
      <c r="E41" s="165">
        <v>0</v>
      </c>
    </row>
    <row r="42" spans="1:5" ht="22.5" customHeight="1">
      <c r="A42" s="253" t="s">
        <v>284</v>
      </c>
      <c r="B42" s="253"/>
      <c r="C42" s="164">
        <v>160</v>
      </c>
      <c r="D42" s="165">
        <v>0</v>
      </c>
      <c r="E42" s="165">
        <v>0</v>
      </c>
    </row>
    <row r="43" spans="1:5" ht="11.25">
      <c r="A43" s="256" t="s">
        <v>283</v>
      </c>
      <c r="B43" s="256"/>
      <c r="C43" s="164">
        <v>161</v>
      </c>
      <c r="D43" s="165">
        <v>0</v>
      </c>
      <c r="E43" s="165">
        <v>0</v>
      </c>
    </row>
    <row r="44" spans="1:5" ht="25.5" customHeight="1">
      <c r="A44" s="253" t="s">
        <v>285</v>
      </c>
      <c r="B44" s="253"/>
      <c r="C44" s="164">
        <v>170</v>
      </c>
      <c r="D44" s="165">
        <v>0</v>
      </c>
      <c r="E44" s="165">
        <v>0</v>
      </c>
    </row>
    <row r="45" spans="1:5" ht="11.25">
      <c r="A45" s="256" t="s">
        <v>286</v>
      </c>
      <c r="B45" s="256"/>
      <c r="C45" s="164">
        <v>171</v>
      </c>
      <c r="D45" s="165">
        <v>0</v>
      </c>
      <c r="E45" s="165">
        <v>0</v>
      </c>
    </row>
    <row r="46" spans="1:5" ht="25.5" customHeight="1">
      <c r="A46" s="253" t="s">
        <v>287</v>
      </c>
      <c r="B46" s="253"/>
      <c r="C46" s="164">
        <v>180</v>
      </c>
      <c r="D46" s="165">
        <v>0</v>
      </c>
      <c r="E46" s="165">
        <v>0</v>
      </c>
    </row>
    <row r="47" spans="1:5" ht="11.25">
      <c r="A47" s="256" t="s">
        <v>286</v>
      </c>
      <c r="B47" s="256"/>
      <c r="C47" s="164">
        <v>181</v>
      </c>
      <c r="D47" s="165">
        <v>0</v>
      </c>
      <c r="E47" s="165">
        <v>0</v>
      </c>
    </row>
    <row r="48" spans="1:5" ht="27" customHeight="1">
      <c r="A48" s="253" t="s">
        <v>288</v>
      </c>
      <c r="B48" s="253"/>
      <c r="C48" s="164">
        <v>190</v>
      </c>
      <c r="D48" s="165">
        <v>0</v>
      </c>
      <c r="E48" s="165">
        <v>0</v>
      </c>
    </row>
    <row r="49" spans="1:5" ht="26.25" customHeight="1">
      <c r="A49" s="253" t="s">
        <v>289</v>
      </c>
      <c r="B49" s="253"/>
      <c r="C49" s="164">
        <v>200</v>
      </c>
      <c r="D49" s="165">
        <v>0</v>
      </c>
      <c r="E49" s="165">
        <v>0</v>
      </c>
    </row>
    <row r="50" spans="1:5" ht="11.25">
      <c r="A50" s="253" t="s">
        <v>290</v>
      </c>
      <c r="B50" s="253"/>
      <c r="C50" s="164">
        <v>210</v>
      </c>
      <c r="D50" s="165">
        <v>0</v>
      </c>
      <c r="E50" s="165">
        <v>0</v>
      </c>
    </row>
    <row r="51" spans="1:5" ht="11.25">
      <c r="A51" s="253" t="s">
        <v>291</v>
      </c>
      <c r="B51" s="253"/>
      <c r="C51" s="164">
        <v>220</v>
      </c>
      <c r="D51" s="165">
        <v>0</v>
      </c>
      <c r="E51" s="165">
        <v>0</v>
      </c>
    </row>
    <row r="52" spans="1:5" ht="11.25">
      <c r="A52" s="253" t="s">
        <v>292</v>
      </c>
      <c r="B52" s="253"/>
      <c r="C52" s="164">
        <v>230</v>
      </c>
      <c r="D52" s="166">
        <f>SUM(D53:D56)</f>
        <v>3173861.95</v>
      </c>
      <c r="E52" s="166">
        <f>SUM(E53:E56)</f>
        <v>3173861.95</v>
      </c>
    </row>
    <row r="53" spans="1:5" ht="27.75" customHeight="1">
      <c r="A53" s="256" t="s">
        <v>293</v>
      </c>
      <c r="B53" s="256"/>
      <c r="C53" s="164">
        <v>231</v>
      </c>
      <c r="D53" s="167">
        <v>3150861.95</v>
      </c>
      <c r="E53" s="167">
        <v>3150861.95</v>
      </c>
    </row>
    <row r="54" spans="1:5" ht="26.25" customHeight="1">
      <c r="A54" s="256" t="s">
        <v>294</v>
      </c>
      <c r="B54" s="256"/>
      <c r="C54" s="164">
        <v>232</v>
      </c>
      <c r="D54" s="167">
        <v>0</v>
      </c>
      <c r="E54" s="167">
        <v>0</v>
      </c>
    </row>
    <row r="55" spans="1:5" ht="34.5" customHeight="1">
      <c r="A55" s="256" t="s">
        <v>295</v>
      </c>
      <c r="B55" s="256"/>
      <c r="C55" s="164">
        <v>233</v>
      </c>
      <c r="D55" s="167">
        <v>0</v>
      </c>
      <c r="E55" s="167">
        <v>0</v>
      </c>
    </row>
    <row r="56" spans="1:5" ht="11.25">
      <c r="A56" s="256" t="s">
        <v>296</v>
      </c>
      <c r="B56" s="256"/>
      <c r="C56" s="164">
        <v>234</v>
      </c>
      <c r="D56" s="167">
        <v>23000</v>
      </c>
      <c r="E56" s="167">
        <v>23000</v>
      </c>
    </row>
    <row r="57" spans="1:5" ht="34.5" customHeight="1">
      <c r="A57" s="253" t="s">
        <v>297</v>
      </c>
      <c r="B57" s="253"/>
      <c r="C57" s="164">
        <v>240</v>
      </c>
      <c r="D57" s="165">
        <f>SUM(D15,D18,D21,D22,D23,D24,D25,D26,D52)</f>
        <v>77643556.24000001</v>
      </c>
      <c r="E57" s="165">
        <f>SUM(E15,E18,E21,E22,E23,E24,E25,E26,E52)</f>
        <v>77643556.24000001</v>
      </c>
    </row>
    <row r="58" spans="1:5" ht="11.25">
      <c r="A58" s="255" t="s">
        <v>298</v>
      </c>
      <c r="B58" s="255"/>
      <c r="C58" s="164"/>
      <c r="D58" s="165"/>
      <c r="E58" s="165"/>
    </row>
    <row r="59" spans="1:5" ht="11.25">
      <c r="A59" s="253" t="s">
        <v>299</v>
      </c>
      <c r="B59" s="253"/>
      <c r="C59" s="164">
        <v>300</v>
      </c>
      <c r="D59" s="167">
        <v>636007.73</v>
      </c>
      <c r="E59" s="167">
        <v>407047.39</v>
      </c>
    </row>
    <row r="60" spans="1:5" ht="11.25">
      <c r="A60" s="253" t="s">
        <v>300</v>
      </c>
      <c r="B60" s="253"/>
      <c r="C60" s="164">
        <v>310</v>
      </c>
      <c r="D60" s="167">
        <v>0</v>
      </c>
      <c r="E60" s="167">
        <v>483302.84</v>
      </c>
    </row>
    <row r="61" spans="1:5" ht="34.5" customHeight="1">
      <c r="A61" s="253" t="s">
        <v>301</v>
      </c>
      <c r="B61" s="253"/>
      <c r="C61" s="164">
        <v>320</v>
      </c>
      <c r="D61" s="165">
        <v>0</v>
      </c>
      <c r="E61" s="165">
        <v>0</v>
      </c>
    </row>
    <row r="62" spans="1:5" ht="11.25">
      <c r="A62" s="253" t="s">
        <v>302</v>
      </c>
      <c r="B62" s="253"/>
      <c r="C62" s="164">
        <v>330</v>
      </c>
      <c r="D62" s="165">
        <f>SUM(D59:D61)</f>
        <v>636007.73</v>
      </c>
      <c r="E62" s="165">
        <f>SUM(E59:E61)</f>
        <v>890350.23</v>
      </c>
    </row>
    <row r="63" spans="1:5" ht="11.25">
      <c r="A63" s="255" t="s">
        <v>303</v>
      </c>
      <c r="B63" s="255"/>
      <c r="C63" s="164">
        <v>400</v>
      </c>
      <c r="D63" s="167">
        <v>77007548.51</v>
      </c>
      <c r="E63" s="167">
        <v>76753206.01</v>
      </c>
    </row>
    <row r="64" spans="1:5" ht="37.5" customHeight="1">
      <c r="A64" s="253" t="s">
        <v>304</v>
      </c>
      <c r="B64" s="253"/>
      <c r="C64" s="164">
        <v>500</v>
      </c>
      <c r="D64" s="168">
        <v>34485.70567</v>
      </c>
      <c r="E64" s="168">
        <v>34485.70567</v>
      </c>
    </row>
    <row r="65" spans="1:5" ht="33.75" customHeight="1">
      <c r="A65" s="253" t="s">
        <v>305</v>
      </c>
      <c r="B65" s="253"/>
      <c r="C65" s="164">
        <v>600</v>
      </c>
      <c r="D65" s="165">
        <f>D63/D64</f>
        <v>2233.02806231948</v>
      </c>
      <c r="E65" s="165">
        <f>E63/E64</f>
        <v>2225.6527601454763</v>
      </c>
    </row>
    <row r="66" ht="24.75" customHeight="1"/>
    <row r="67" spans="1:7" ht="12" customHeight="1">
      <c r="A67" s="171" t="s">
        <v>202</v>
      </c>
      <c r="C67" s="129"/>
      <c r="D67" s="129"/>
      <c r="E67" s="172" t="s">
        <v>203</v>
      </c>
      <c r="G67" s="173"/>
    </row>
    <row r="68" spans="1:7" s="175" customFormat="1" ht="12">
      <c r="A68" s="174"/>
      <c r="C68" s="254" t="s">
        <v>204</v>
      </c>
      <c r="D68" s="254"/>
      <c r="E68" s="174"/>
      <c r="G68" s="176"/>
    </row>
    <row r="69" spans="1:7" ht="25.5" customHeight="1">
      <c r="A69" s="127"/>
      <c r="C69" s="127"/>
      <c r="D69" s="127"/>
      <c r="E69" s="129"/>
      <c r="F69" s="177"/>
      <c r="G69" s="177"/>
    </row>
    <row r="70" spans="1:7" ht="22.5">
      <c r="A70" s="171" t="s">
        <v>205</v>
      </c>
      <c r="C70" s="129"/>
      <c r="D70" s="129"/>
      <c r="E70" s="178" t="s">
        <v>206</v>
      </c>
      <c r="G70" s="179"/>
    </row>
    <row r="71" spans="1:7" ht="12">
      <c r="A71" s="129"/>
      <c r="B71" s="124"/>
      <c r="C71" s="254" t="s">
        <v>204</v>
      </c>
      <c r="D71" s="254"/>
      <c r="E71" s="129"/>
      <c r="G71" s="177"/>
    </row>
    <row r="72" spans="1:7" ht="22.5" customHeight="1">
      <c r="A72" s="129"/>
      <c r="B72" s="124"/>
      <c r="C72" s="126"/>
      <c r="D72" s="126"/>
      <c r="E72" s="129"/>
      <c r="G72" s="177"/>
    </row>
    <row r="73" spans="1:7" ht="33.75">
      <c r="A73" s="127" t="s">
        <v>251</v>
      </c>
      <c r="B73" s="124"/>
      <c r="C73" s="129"/>
      <c r="D73" s="129"/>
      <c r="E73" s="129" t="s">
        <v>252</v>
      </c>
      <c r="G73" s="177"/>
    </row>
    <row r="74" spans="1:7" ht="12">
      <c r="A74" s="129"/>
      <c r="B74" s="124"/>
      <c r="C74" s="254" t="s">
        <v>204</v>
      </c>
      <c r="D74" s="254"/>
      <c r="E74" s="129"/>
      <c r="G74" s="177"/>
    </row>
    <row r="75" spans="1:8" ht="11.25">
      <c r="A75" s="180"/>
      <c r="B75" s="181"/>
      <c r="C75" s="180"/>
      <c r="D75" s="180"/>
      <c r="E75" s="180"/>
      <c r="F75" s="180"/>
      <c r="G75" s="180"/>
      <c r="H75" s="180"/>
    </row>
  </sheetData>
  <mergeCells count="65">
    <mergeCell ref="A1:E1"/>
    <mergeCell ref="A3:E3"/>
    <mergeCell ref="A4:E4"/>
    <mergeCell ref="A5:E5"/>
    <mergeCell ref="A6:E6"/>
    <mergeCell ref="A7:E7"/>
    <mergeCell ref="B9:E9"/>
    <mergeCell ref="A11:B12"/>
    <mergeCell ref="C11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C68:D68"/>
    <mergeCell ref="C71:D71"/>
    <mergeCell ref="C74:D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Administrator</cp:lastModifiedBy>
  <cp:lastPrinted>2006-01-24T12:12:43Z</cp:lastPrinted>
  <dcterms:created xsi:type="dcterms:W3CDTF">2004-02-04T11:58:30Z</dcterms:created>
  <dcterms:modified xsi:type="dcterms:W3CDTF">2006-01-24T12:16:55Z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-1575479359</vt:i4>
  </property>
  <property fmtid="{D5CDD505-2E9C-101B-9397-08002B2CF9AE}" pid="4" name="_EmailSubje">
    <vt:lpwstr>СРОЧНО</vt:lpwstr>
  </property>
  <property fmtid="{D5CDD505-2E9C-101B-9397-08002B2CF9AE}" pid="5" name="_AuthorEma">
    <vt:lpwstr>Romanova@finam.ru</vt:lpwstr>
  </property>
  <property fmtid="{D5CDD505-2E9C-101B-9397-08002B2CF9AE}" pid="6" name="_AuthorEmailDisplayNa">
    <vt:lpwstr>Romanova Darya</vt:lpwstr>
  </property>
</Properties>
</file>